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KSS" sheetId="1" r:id="rId1"/>
  </sheets>
  <definedNames>
    <definedName name="_xlnm.Print_Area" localSheetId="0">'KSS'!$A$1:$F$379</definedName>
  </definedNames>
  <calcPr fullCalcOnLoad="1"/>
</workbook>
</file>

<file path=xl/sharedStrings.xml><?xml version="1.0" encoding="utf-8"?>
<sst xmlns="http://schemas.openxmlformats.org/spreadsheetml/2006/main" count="687" uniqueCount="384">
  <si>
    <t>№</t>
  </si>
  <si>
    <t>Мярка</t>
  </si>
  <si>
    <t>Демонтаж на съществуващи метални спортни съоръжения включително изрязване разкъртване, изкопаване, натоварване, транспортиране до площадка определена от Възложителя и разтоварване на депо</t>
  </si>
  <si>
    <t>бр</t>
  </si>
  <si>
    <t>Демонтаж на съществуващи пейки включително изрязване разкъртване, изкопаване, натоварване, транспортиране до площадка определена от Възложителя и разтоварване на депо</t>
  </si>
  <si>
    <t>Разбиване на съществуваща  асфалтобетонова настилка с hср.=8см включително , изкопаване, натоварване, транспортиране до площадка определена от Възложителя и разтоварване на депо(за рециклиране)-нето обем</t>
  </si>
  <si>
    <t>Разваляне на основа от трошен камък на настилка от тротоарни плочи с hср.=20см включително , изкопаване, натоварване, транспортиране до площадка определена от Възложителя и разтоварване на депо-нето обем</t>
  </si>
  <si>
    <t>Разкъртване на бетонови стъпала и площадки , включително  изкопаване, натоварване, транспортиране до площадка определена от Възложителя и разтоварване на депо</t>
  </si>
  <si>
    <t>Разкъртване на бетонова настилка , включително  изкопаване, натоварване, транспортиране до площадка определена от Възложителя и разтоварване на депо</t>
  </si>
  <si>
    <t>Разкъртване на бетоново корито , включително  изкопаване, натоварване, транспортиране до площадка определена от Възложителя и разтоварване на депо</t>
  </si>
  <si>
    <t>Демонтаж на съществуващи градински бетонови бордюри , включително разкъртване, изкопаване, натоварване, транспортиране до площадка определена от Възложителя и разтоварване на депо</t>
  </si>
  <si>
    <t>Разкъртване на съществуващи бетонови бордюри , включително изкопаване, натоварване, транспортиране до площадка определена от Възложителя и разтоварване на депо</t>
  </si>
  <si>
    <t>Разваляне на съществуващa настилка от  бетонови плочи, включително , изкопаване, натоварване, транспортиране до площадка определена от Възложителя и разтоварване на депо</t>
  </si>
  <si>
    <t>Разваляне на основа от трошен камък на настилка от плочи с hср.=20см включително , изкопаване, натоварване, транспортиране до площадка определена от Възложителя и разтоварване на депо-нето обем</t>
  </si>
  <si>
    <t>Направа на технологично фрезоване на асфалтобетонова настилка и извозване на материала на депо</t>
  </si>
  <si>
    <t>м2</t>
  </si>
  <si>
    <t>Демонтаж на шапка и едностранна облицовка на бетонен цокъл с hср.=40см</t>
  </si>
  <si>
    <t>м'</t>
  </si>
  <si>
    <t xml:space="preserve">Преместване на монументна плоча </t>
  </si>
  <si>
    <t>Изкоп подравняване и направа на легло на насилки</t>
  </si>
  <si>
    <t>Доставка,полагане и трамбоване на основа от трошен камък (0мм&lt;D&lt;63 мм), вкл. всички допълнителни работи</t>
  </si>
  <si>
    <t>м</t>
  </si>
  <si>
    <t>Доставка и полагане на  геотекстил</t>
  </si>
  <si>
    <t>Доставка и полагане на  бетонови павета светло сиви 10/20/6см в/у  пясъчно легло 4см. и фугиране</t>
  </si>
  <si>
    <t>Доставка и полагане на  бетонови павета тъмно сиви 10/20/6см в/у  пясъчно легло 4см. и фугиране</t>
  </si>
  <si>
    <t>т</t>
  </si>
  <si>
    <t>Доставка и полагане на каучукови плочи 40/40/2 -зелен цвят въру бетонова армирана настилка</t>
  </si>
  <si>
    <t>Доставка и полагане на шапка варовик по цокъл на ограда</t>
  </si>
  <si>
    <t>Доставка и полагане на облицовка от формени плочи сив гнайс за цокъл на ограда</t>
  </si>
  <si>
    <t>Доставка и полагане на тактилни плочи 30/30/5 с включено фугиране в/у земновлажен разтвор</t>
  </si>
  <si>
    <t>Кофраж монтаж и демонтаж за стълби</t>
  </si>
  <si>
    <t>Доставка и монтаж на армировка</t>
  </si>
  <si>
    <t>кг</t>
  </si>
  <si>
    <t>Доставка и полагане на бетон В30</t>
  </si>
  <si>
    <t>Доставка и полагане на полиетиленово фолио</t>
  </si>
  <si>
    <t>Доставка и облицоване на стълби с бетонови павета по детайл</t>
  </si>
  <si>
    <t xml:space="preserve">Демонтаж  на  керемиди   </t>
  </si>
  <si>
    <t>Демонтаж  на  челна  дъска</t>
  </si>
  <si>
    <t>Демонтаж  на  дървена  покривна  конструкция</t>
  </si>
  <si>
    <t>Демонтаж на дъсчена обшивка</t>
  </si>
  <si>
    <t>Демонтаж  на  прозорци</t>
  </si>
  <si>
    <t>Демонтаж  на топлоизолация по фасадите</t>
  </si>
  <si>
    <t xml:space="preserve">Демонатаж на входни врати </t>
  </si>
  <si>
    <t>бр.</t>
  </si>
  <si>
    <t xml:space="preserve">Демонтаж на олуци </t>
  </si>
  <si>
    <t>м.л.</t>
  </si>
  <si>
    <t xml:space="preserve">Демонтаж на кривки и казанчета </t>
  </si>
  <si>
    <t xml:space="preserve">Пренасяне, натоварване и извозване на стр.отпадъци на депо </t>
  </si>
  <si>
    <t>тона</t>
  </si>
  <si>
    <t>Доставка  и  монтаж на керемиди</t>
  </si>
  <si>
    <t>Доставка и монтаж на покривна конструкция по Архитектурен проект</t>
  </si>
  <si>
    <t>Доставка  и  монтаж на чамова  дъсчена  обшивка 10/2.5 см- стреха, с включени всички разходи за това</t>
  </si>
  <si>
    <t>Доставка  и  монтаж на челна  дъска  23.5/3  см</t>
  </si>
  <si>
    <t>л.м</t>
  </si>
  <si>
    <t>Доставка  и  монтаж на  олуци от поцинкована  ламарина</t>
  </si>
  <si>
    <t>Доставка  и  монтаж на  кривки и казанчета по ВиК проект</t>
  </si>
  <si>
    <t>Доставка и монтаж на покривни прозорци</t>
  </si>
  <si>
    <t>Доставка и монтаж на тухли и материали за пожароустойчива стена с включени всички разходи</t>
  </si>
  <si>
    <t>Доставка и монтаж на нова пожароусточива врата 100/210 EI 90 самозатваряща се в новоипълненият тухлен зид (Брандмауер)</t>
  </si>
  <si>
    <t>Измазване на комини с включени всички разходи</t>
  </si>
  <si>
    <t>Изграждане на шапки  на  комини с включени всички разходи</t>
  </si>
  <si>
    <t>Доставка  и  монтаж на AL-дограма (входна врата)със стъклопакет -бяла на цвят 215/315 по спецификация</t>
  </si>
  <si>
    <t>Подмяна на съществуващи с доставка и монтаж на нови външни метални подпрозоръчни первази, шир. до 30 см</t>
  </si>
  <si>
    <t>Доставка  и  полагане на Топлоизолация по проект Енергийна ефективност</t>
  </si>
  <si>
    <t>Доставка  и  полагане на Топлоизолация ЕPS - 20 мм  - страници с включени всички разходи</t>
  </si>
  <si>
    <t>Доставка  и  полагане на Мрежа от стъклофибър</t>
  </si>
  <si>
    <t>Доставка  и  полагане на хидроизолация по източната фасада след изпълнението на дренаж</t>
  </si>
  <si>
    <t>Направа на шпакловка  върху мрежа от стъклофибър при топлоизолация с включени всички разходи</t>
  </si>
  <si>
    <t>Доставка  и  полагане на мазилка върху топлоизолация -фасади</t>
  </si>
  <si>
    <t xml:space="preserve">Доставка  и  полагане на мазилка - комини </t>
  </si>
  <si>
    <t>Доставка и изграждане  на Цокъл -(по  детайл и указание  на  архитекта) с включени всички разходи</t>
  </si>
  <si>
    <t>Доставка и изграждане на тухлена  зидария  с дебелина 12 см пожароустойчива EI 120 в подпокривно порстранство</t>
  </si>
  <si>
    <t xml:space="preserve">Доставка и монтаж на ПДЧ прегради поз.1 за WC по Архитектурен проект </t>
  </si>
  <si>
    <t xml:space="preserve">Доставка и монтаж на ПДЧ прегради поз.2 за WC по Архитектурен проект </t>
  </si>
  <si>
    <t>Доставка и полагане на Ламиниран паркет по спецификация и одобрена мостра</t>
  </si>
  <si>
    <t>Доставка и монтаж на PVC первази по одобрена мостра</t>
  </si>
  <si>
    <t>л.м.</t>
  </si>
  <si>
    <t>Доставка и монтаж  на Окачен  таван тип Armstrong</t>
  </si>
  <si>
    <t>Доставка и монтаж  на Окачен  таван тип Armstrong- мокри  помещения</t>
  </si>
  <si>
    <t xml:space="preserve">Доставка и полагане на Гипсова шпакловка   по  стени  </t>
  </si>
  <si>
    <t>Доставка и полагане на  Гипсова шпакловка  - стълбища и коридори</t>
  </si>
  <si>
    <t>Двукратно боядисване с латекс по стени и тавани - цвят по одобрена мостра</t>
  </si>
  <si>
    <t>Двукратно боядисване с блажна боя   - стаи коридори и стълбище  -  цвят по одобрена мостра</t>
  </si>
  <si>
    <t>Доставка и монтаж на огледала в санитарни помещения</t>
  </si>
  <si>
    <t>Доставка и монтаж на аксесоар за хартия за ръце</t>
  </si>
  <si>
    <t>Доставка и монтаж на резервоар за течен сапун</t>
  </si>
  <si>
    <t>Доставка и монтаж на държач за тоалетна хартия</t>
  </si>
  <si>
    <t>Доставка и монтаж на нов метален парапет</t>
  </si>
  <si>
    <t>Доставка и монтаж на нови секции класни стаи и да се предвиди ремонт на съществуващите с включени всички разходи</t>
  </si>
  <si>
    <t>Доставка и монтаж на нови ламаринени поли за покрив на топла връзка и салон за волейбол</t>
  </si>
  <si>
    <t>Доставка и полагане на нова спортна настилка (паркет) по одобрена мостра в двата спортни салона</t>
  </si>
  <si>
    <t xml:space="preserve">Доставка и монтаж  на Окачен  таван тип Armstrong </t>
  </si>
  <si>
    <t xml:space="preserve">Ревизиране хидроизолацията, водосточните тръби и покрива при източната фасада на волейболния салон </t>
  </si>
  <si>
    <t>Част: ОВК</t>
  </si>
  <si>
    <t>Доставка и монтаж на въздуховод с 4 извода 315, с размери 1400x450x150mm</t>
  </si>
  <si>
    <t>Доставка и монтаж на вентилационна решетка, тип "завихрящ таванен дифузор", с ръчно регулиране на ламелите, тип RWR-4 315</t>
  </si>
  <si>
    <t>Доставка и монтаж на спировъздуховод  Æ315</t>
  </si>
  <si>
    <t>Доставка и монтаж на фасонни елементи за спировъздуховод  Æ315</t>
  </si>
  <si>
    <t>Доставка и монтаж на регулираща клапа  Æ315</t>
  </si>
  <si>
    <t>Част: Конструкции</t>
  </si>
  <si>
    <t>БЕТОН</t>
  </si>
  <si>
    <t>Доставка и полагане  бетон C20/25</t>
  </si>
  <si>
    <t>Доставка и монтаж  кофраж</t>
  </si>
  <si>
    <t>Доставка и монтаж на армировка АIII</t>
  </si>
  <si>
    <t>кг.</t>
  </si>
  <si>
    <t>Доставка и монтаж на стом.рамки от кут.25/25/2</t>
  </si>
  <si>
    <t>ЧАСТ "ВОДОСНАБДЯВАНЕ И КАНАЛИЗАЦИЯ"</t>
  </si>
  <si>
    <t>Доставка и монтаж на тръба РР Ø50 за студена вода с дебелина 6,9 мм</t>
  </si>
  <si>
    <t>Доставка и монтаж на тръба РР Ø32 за студена вода с дебелина 4,5 мм</t>
  </si>
  <si>
    <t>Доставка и монтаж на тръба РР Ø25 за студена вода с дебелина 2,5 мм</t>
  </si>
  <si>
    <t>Доставка и монтаж на тръба РР Ø20 за студена вода с дебелина 2,3 мм</t>
  </si>
  <si>
    <t>Доставка и монтаж на тръба РР Ø40 за топла вода с дебелина 5,6 мм</t>
  </si>
  <si>
    <t>Доставка и монтаж на тръба РР Ø32 за топла вода с дебелина 4,5 мм</t>
  </si>
  <si>
    <t>Доставка и монтаж на тръба РР Ø25 за топла вода с дебелина 4,2 мм</t>
  </si>
  <si>
    <t>Доставка и монтаж на тръба РР Ø20 за топла вода с дебелина 3,4 мм</t>
  </si>
  <si>
    <t>Доставка и монтаж на тръба РР Ø32 циркулация</t>
  </si>
  <si>
    <t>Доставка и монтаж на тръба РР Ø25 циркулация</t>
  </si>
  <si>
    <t>Доставка и монтаж на тръба РР Ø20 циркулация</t>
  </si>
  <si>
    <t>Доставка и монтаж на топлоизолация Ø50</t>
  </si>
  <si>
    <t>Доставка и монтаж на топлоизолация Ø40</t>
  </si>
  <si>
    <t>Доставка и монтаж на топлоизолация Ø32</t>
  </si>
  <si>
    <t>Доставка и монтаж на топлоизолация Ø25</t>
  </si>
  <si>
    <t>Доставка и монтаж на топлоизолация Ø20</t>
  </si>
  <si>
    <t xml:space="preserve">Доставка и монтаж на ъглови СК ø1/2'' за мивки </t>
  </si>
  <si>
    <t xml:space="preserve">Доставка и монтаж на СК за тоалетна </t>
  </si>
  <si>
    <t>Доставка и монтаж на СК Ø1 1/2''с изпразнител</t>
  </si>
  <si>
    <t>Доставка и монтаж на СК Ø1 1/4'' с изпразнител</t>
  </si>
  <si>
    <t>Доставка и монтаж на СК Ø1'' с изпразнител</t>
  </si>
  <si>
    <t xml:space="preserve">Доставка и монтаж на циркулационна помпа   </t>
  </si>
  <si>
    <t>Доставка и монтаж на смесител за тоалетен умивалник</t>
  </si>
  <si>
    <t>Доставка и монтаж на смесител за аусгус</t>
  </si>
  <si>
    <t>Бойлер 300л</t>
  </si>
  <si>
    <t>Доставка и монтаж на пожарни касети - комплект с хидрант и маркуч</t>
  </si>
  <si>
    <t>СТ 2'' противопожарен водопровод</t>
  </si>
  <si>
    <t>Доставка и монтаж на тръба  PVCØ110 включително фитинги</t>
  </si>
  <si>
    <t>Доставка и монтаж на тръба  PVCØ50 включително фитинги</t>
  </si>
  <si>
    <t>Доставка и монтаж на тоалетни умивалници + батерия</t>
  </si>
  <si>
    <t>Доставка и монтаж на аусгус</t>
  </si>
  <si>
    <t>Доставка и монтаж на моноблок с долно оттичане</t>
  </si>
  <si>
    <t>Доставка и монтаж на подов сифон ф50</t>
  </si>
  <si>
    <t>Доставка и монтаж на ревизионен отвор 110</t>
  </si>
  <si>
    <t>Доставка и монтаж на ревизионен отвор 50</t>
  </si>
  <si>
    <t>Доставка и монтаж на противовакуумна клапа</t>
  </si>
  <si>
    <t>Доставка и монтаж на вентилационна шапка</t>
  </si>
  <si>
    <t>Доставка и монтаж на скоба за укрепване  на ВКК към стена</t>
  </si>
  <si>
    <t>Изкоп за тръба  PЕHD  Ø110  с ширина 1.00 м и средна дълбочина 2 м</t>
  </si>
  <si>
    <t xml:space="preserve">Доставка и полагане на пясък за пясъчна възглавница  10 см </t>
  </si>
  <si>
    <t>Засипване на дренажа с чакъл на три вида фракции</t>
  </si>
  <si>
    <t>Полагане на геотекстил около дренаж</t>
  </si>
  <si>
    <t>Обратно засипване със земна маса</t>
  </si>
  <si>
    <t xml:space="preserve">Доставка и монтаж на дренажна тръба  PЕHD  Ø200 </t>
  </si>
  <si>
    <t>Доставка и монтаж на РШф400 до 4,00м</t>
  </si>
  <si>
    <t>Изкоп за площадков водопровод  с ширина 1,2 м и дълбочина до 1,6м</t>
  </si>
  <si>
    <t>Доставка и полагане на пясък за пясъчна възглавница  10 см</t>
  </si>
  <si>
    <t xml:space="preserve">Обратно засипване на водопровода с пясък до 10 см от теме тръба </t>
  </si>
  <si>
    <t>Обратно засипване с баластра</t>
  </si>
  <si>
    <t xml:space="preserve">Доставка и монтаж на тръба РЕ Ø25/PN 10 за студена вода </t>
  </si>
  <si>
    <t>Доставка и монтаж на СК Ø3/4" за чешма и фонтанка</t>
  </si>
  <si>
    <t>Изкоп за дъждовна канализация с ширина 1,00 м и дълбочина до 1,20 м</t>
  </si>
  <si>
    <t>Доставка и полагане на пясък за пясъчна възглавница 10 см</t>
  </si>
  <si>
    <t>Обратно засипване на канала на 20 см от теме тръба с пясък</t>
  </si>
  <si>
    <t>Обратно засипване на канала с изкопания материал и трамбоване</t>
  </si>
  <si>
    <t>Ремонт на канализация PVC 110 на 2 бр. чешма</t>
  </si>
  <si>
    <t>Преместване, повдигане и ремонт на дъждовен отток, вкл. тръби PVC 160 за връзка към к-ция</t>
  </si>
  <si>
    <t>Доставка и монтаж на ревизионен отвор за водосточна тръба 100</t>
  </si>
  <si>
    <t>Доставка и монтаж на водосточна тръба  Ø100</t>
  </si>
  <si>
    <t xml:space="preserve">Доставка и монтаж на скоба за укрепване на водосточни тръби </t>
  </si>
  <si>
    <t>Доставка и монтаж на улуци</t>
  </si>
  <si>
    <t>СГРАДА</t>
  </si>
  <si>
    <t>Присъединяване с нова предпазна апаратура към ГРТ по схема, доставка и монтаж на контролер, катоден отводител I+II клас 3p+N+E  и токови трансформатори (комплект)</t>
  </si>
  <si>
    <t>Доставка и монтаж на ел. табла по схема - 3бр.</t>
  </si>
  <si>
    <t xml:space="preserve">Доставка и монтаж на панел с 10 бр. контакти </t>
  </si>
  <si>
    <t>Доставка и монтаж на UPS 1kW</t>
  </si>
  <si>
    <t>Доставка и монтаж на Аварийно осветително тяло с LED 24W 240lm IP65</t>
  </si>
  <si>
    <t>Доставка и монтаж на Аварийно осветително тяло с LED 8W 100lm</t>
  </si>
  <si>
    <t xml:space="preserve">Доставка и монтаж на Аварийно осветително тяло с LED 11W 150lm с пиктограма указваща посоката за евакуация </t>
  </si>
  <si>
    <t xml:space="preserve">Доставка и монтаж на Аварийно осветително тяло с LED 6W 70lm с пиктограма указваща посоката за евакуация </t>
  </si>
  <si>
    <t>Доставка и монтаж на обикновен ключ</t>
  </si>
  <si>
    <t>Доставка и монтаж на ПВХ тръба Ф16мм</t>
  </si>
  <si>
    <t>Доставка и монтаж на ПВХ тръба Ф29мм</t>
  </si>
  <si>
    <t>Доставка и монтаж на ПВХ тръба Ф23мм</t>
  </si>
  <si>
    <t>Доставка и монтаж на кабел СВТ5х4мм2</t>
  </si>
  <si>
    <t>Доставка и монтаж на кабел СВТ5х2,5мм2</t>
  </si>
  <si>
    <t>Доставка и монтаж на кабел СВТ3х4мм2</t>
  </si>
  <si>
    <t>Доставка и монтаж на кабел СВТ3х1.5мм2</t>
  </si>
  <si>
    <t>Доставка и изтегляне в тръба на кабел UTP 4x2x0,5mm</t>
  </si>
  <si>
    <t>Доставка и монтаж на табло за управление на климатици</t>
  </si>
  <si>
    <t>Доставка и монтаж на разклонителна кутия</t>
  </si>
  <si>
    <t xml:space="preserve">Доставка  и монтаж на командно табло </t>
  </si>
  <si>
    <t>Видеокамера за външен монтаж IP67</t>
  </si>
  <si>
    <t xml:space="preserve">Видеокамера за вътрешен монтаж </t>
  </si>
  <si>
    <t>Доставка и изтегляне в тръба на кабел CCTV+0,75</t>
  </si>
  <si>
    <t>Доставка и изтегляне в тръба на кабел CCTV+0,5</t>
  </si>
  <si>
    <t>Доставка и монтаж на захраващ блок 18-канален</t>
  </si>
  <si>
    <t>Доставка и монтаж на мълниезащита за камера</t>
  </si>
  <si>
    <t>Доставка и монтаж на DVR 32-канален - външни камери</t>
  </si>
  <si>
    <t>Доставка и монтаж на DVR 16-канален  - вътрешни камери</t>
  </si>
  <si>
    <t>Доставка и монтаж на конектори - комплект</t>
  </si>
  <si>
    <t>Доставка и монтаж на етажна разклонителна кутия</t>
  </si>
  <si>
    <t>Доставка и монтаж на контролер</t>
  </si>
  <si>
    <t xml:space="preserve">Доставка и монтаж на четец за вътрешен монтаж </t>
  </si>
  <si>
    <t>Доставка и монтаж на четец за външен монтаж IP68</t>
  </si>
  <si>
    <t>Доставка и монтаж на ел. брава</t>
  </si>
  <si>
    <t>Доставка и монтаж на авариен бутон</t>
  </si>
  <si>
    <t>Доставка и монтаж на Мълниеприемник с изпреварващо действие действие с изпреварващо време 60µs, монтиран върху метален прът с височина (11м)5м над готов покрив</t>
  </si>
  <si>
    <t>Доставка и полагане на Al проводник ф8мм с изолация</t>
  </si>
  <si>
    <t>Доставка и монтаж на желязна  поцинкована шина 40/4мм</t>
  </si>
  <si>
    <t>Направа на заземление с три кола 63/63/4 с преходно съпротивление по малко или равно на 10Ω</t>
  </si>
  <si>
    <t>Доставка и монтаж на съединителна планка</t>
  </si>
  <si>
    <t>Доставка и монтаж на желязна поцинкована шина 40/4мм</t>
  </si>
  <si>
    <t>Направа на заземление с 3 кола 63/63/4 с преходно съпротивление по малко или равно на 10Ω</t>
  </si>
  <si>
    <t>Доставка и монтаж на пожароизвестителна централа адресируем тип</t>
  </si>
  <si>
    <t>Доставка и изтегляне на проводник J-Y (St)Y-BMK 1x(2x0,8) мм2</t>
  </si>
  <si>
    <t>Доставка и монтаж на ръчен пожароизвестител</t>
  </si>
  <si>
    <t>Доставка и монтаж на оптико-димен пожароизвестител</t>
  </si>
  <si>
    <t>Доставка и монтаж на релеен модул</t>
  </si>
  <si>
    <t>Доставка и монтаж на сирена</t>
  </si>
  <si>
    <t>Доставка и монтаж на сирена с блиц лампа IP54</t>
  </si>
  <si>
    <t>Мълниезащита</t>
  </si>
  <si>
    <t>Доставка и монтаж на ПВХ тръба Ø16мм</t>
  </si>
  <si>
    <t>ПРИЛЕЖАЩО ПРОСТРАНСТВО</t>
  </si>
  <si>
    <t>Трасиране на кабелна линия</t>
  </si>
  <si>
    <t>Направа на изкоп с размери 80/40см</t>
  </si>
  <si>
    <t>Доставка на пясък и Направа на пясъчна подложка на изкоп</t>
  </si>
  <si>
    <t>Полагане на сигнална ПВХ лента</t>
  </si>
  <si>
    <t>Доставка и полагане на гъвкави дебелостенни HDPE тръби Ф23мм в изкоп</t>
  </si>
  <si>
    <t>Доставка и полагане на гъвкави дебелостенни HDPE тръби Ф42мм в изкоп</t>
  </si>
  <si>
    <t>Зариване и машинно трамбоване на изкоп</t>
  </si>
  <si>
    <t>Доставка и изтегляне в тръба на кабел СВТ 3х1,5мм2</t>
  </si>
  <si>
    <t>Доставка и изтегляне в тръба на кабел СВТ 5х2,5мм2</t>
  </si>
  <si>
    <t>Направа на заземление с преходно съпротивление на заземлението R≤30Ω с 1бр. Колове от поцинкована стомана 63/63/5мм</t>
  </si>
  <si>
    <t>Доставка и монтаж на Конектори (комплект)</t>
  </si>
  <si>
    <t>ФОТОВОЛТАИЧНА СИСТЕМА</t>
  </si>
  <si>
    <t>Доставка и монтаж на трифазен стрингов инвертор Максимална мощност - 15 kW Максимален изходен ток – 24 А                   Номинално напрежение –  3~NPE 400V           Входно напрежение 1000 V DC</t>
  </si>
  <si>
    <t>Доставка и монтаж свързочен комплект кабелни накрайници и обувки, конектори и кутии</t>
  </si>
  <si>
    <t>Компл.</t>
  </si>
  <si>
    <t>Доставка и монтаж на соларен кабел 4 мм², изолиран, UV защитен</t>
  </si>
  <si>
    <t>Доставка и монтаж на проводник ПВА2 1х16мм2</t>
  </si>
  <si>
    <t>Доставка и монтаж на кабел СВТ 5х10мм2</t>
  </si>
  <si>
    <t>Доставка и монтаж на кабел СВТ 5х6мм2</t>
  </si>
  <si>
    <t>Доставка и монтаж на кабел СВТ 10х1,5мм2</t>
  </si>
  <si>
    <t>Направа на Галванична връзка за заземяване на носещи метални конструкции на фотоволтаични панели и на метални кабелни скари</t>
  </si>
  <si>
    <t>Провеждане на санитарни и оформящи резитби на дървета</t>
  </si>
  <si>
    <t>Доставка и разстилане на хумусна почва</t>
  </si>
  <si>
    <t>Засаждане едр.игл.дървета над 2,00м.  дупки 120/120/120 екз. видове- ср.почви</t>
  </si>
  <si>
    <t>Засаждане сред.шир.дървета 3,00-3,50м диам.4-6см дупки 90/90/90 средни почви</t>
  </si>
  <si>
    <t>Засаждане дребн.шир.дървета до 3,00м дупки 60/60/60 средни почви</t>
  </si>
  <si>
    <t>Засаждане на декоративни храсти в дупки 40/40/40 в средни почви</t>
  </si>
  <si>
    <t>Засаждане на перенни цветя в дупки 20/20/20</t>
  </si>
  <si>
    <t>Затревяване, всички етапи, по норма 40гр/м2 тревна смеска и 30гр/м2 амониев нитрат</t>
  </si>
  <si>
    <t>ДОСТАВКА НА РАСТИТЕЛНОСТ</t>
  </si>
  <si>
    <t>Иглолистни дървета</t>
  </si>
  <si>
    <t>размер</t>
  </si>
  <si>
    <t>брой</t>
  </si>
  <si>
    <t>Abies concolor</t>
  </si>
  <si>
    <t>250-300</t>
  </si>
  <si>
    <t>Cedrus atlantica</t>
  </si>
  <si>
    <t>Pinus nigra</t>
  </si>
  <si>
    <t>200-250</t>
  </si>
  <si>
    <t>Pinus ponderosa</t>
  </si>
  <si>
    <t>Pseudotsuga menziesii subsp. glaucescens</t>
  </si>
  <si>
    <t>400-450</t>
  </si>
  <si>
    <t>Sequoidendron giganteum</t>
  </si>
  <si>
    <t>175-200</t>
  </si>
  <si>
    <t>Широколистни дървета</t>
  </si>
  <si>
    <t>Acer palmatum "Sango Kaku"</t>
  </si>
  <si>
    <t>200-250 8/10</t>
  </si>
  <si>
    <t>Acer platanoides 'Crimson King'</t>
  </si>
  <si>
    <t>6/8 200-250</t>
  </si>
  <si>
    <t>Catalpa bignonioides</t>
  </si>
  <si>
    <t>8/10 200-250</t>
  </si>
  <si>
    <t>Crataegus laevigata 'Paul's Scarlet</t>
  </si>
  <si>
    <t>8/10 250-300</t>
  </si>
  <si>
    <t>Ginkgo biloba</t>
  </si>
  <si>
    <t>10/12 300-350</t>
  </si>
  <si>
    <t>Magnolia kobus</t>
  </si>
  <si>
    <t>Platanus acerifolia</t>
  </si>
  <si>
    <t>10-12, 350-400</t>
  </si>
  <si>
    <t>Rhus typhina</t>
  </si>
  <si>
    <t>Tilia tomentosa</t>
  </si>
  <si>
    <t>10/12, 300-350</t>
  </si>
  <si>
    <t>Иглолистни храсти</t>
  </si>
  <si>
    <t>Juniperus horizontalis "Plumosa"</t>
  </si>
  <si>
    <t>20-30</t>
  </si>
  <si>
    <t>Juniperus sabina 'Tamaricifolia'</t>
  </si>
  <si>
    <t>Широколистни храсти</t>
  </si>
  <si>
    <t>Buddleia davidii 'Royal Red'</t>
  </si>
  <si>
    <t>60-80</t>
  </si>
  <si>
    <t>Cornus sanguinea 'Midwinterfire'</t>
  </si>
  <si>
    <t>40-60</t>
  </si>
  <si>
    <t>Deutzia hybrida 'Strawberry Fields'</t>
  </si>
  <si>
    <t>Forsythia intermedia 'Spectabilis'</t>
  </si>
  <si>
    <t>Hydrangea hortensis</t>
  </si>
  <si>
    <t>30-40</t>
  </si>
  <si>
    <t>Hypericum calycinum</t>
  </si>
  <si>
    <t>Kerria japonica "Pleniflora"</t>
  </si>
  <si>
    <t>Laurocerasus officinalis</t>
  </si>
  <si>
    <t>Lonicera nitida</t>
  </si>
  <si>
    <t>Philadelphus coronarius</t>
  </si>
  <si>
    <t>Physocarpus opulifolius 'Diablo'</t>
  </si>
  <si>
    <t>Potentilla fruticosa 'Red Ace'</t>
  </si>
  <si>
    <t>Spiraea japonica 'Gold Flame'</t>
  </si>
  <si>
    <t>Spiraea x vanhouttei</t>
  </si>
  <si>
    <t>Viburnum rhytidophyllum</t>
  </si>
  <si>
    <t>Перенни цветя</t>
  </si>
  <si>
    <t>Geranium sanguineum</t>
  </si>
  <si>
    <t>P1.5</t>
  </si>
  <si>
    <t>Hemerocallis fulva</t>
  </si>
  <si>
    <t>Heuchera sanguinea</t>
  </si>
  <si>
    <t>Hosta 'Paul's Glory'</t>
  </si>
  <si>
    <t>Приложение към Ценово предложение</t>
  </si>
  <si>
    <t>КОЛИЧЕСТВЕНО - СТОЙНОСТНА СМЕТКА</t>
  </si>
  <si>
    <r>
      <t xml:space="preserve">.............................................................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</rPr>
      <t>/наименование на участника/</t>
    </r>
  </si>
  <si>
    <r>
      <rPr>
        <i/>
        <sz val="10"/>
        <rFont val="Arial"/>
        <family val="2"/>
      </rPr>
      <t xml:space="preserve">Обществена поръчка с предмет: </t>
    </r>
    <r>
      <rPr>
        <b/>
        <i/>
        <sz val="10"/>
        <rFont val="Arial"/>
        <family val="2"/>
      </rPr>
      <t>„Изпълнение на строително – монтажни работи по проект „Реконструкция, ремонт, оборудване и обзавеждане на сградата на СУ „Христо Ботев“, ведно с прилежащото дворно пространство в гр. Ихтиман, община Ихтиман“</t>
    </r>
  </si>
  <si>
    <t>Вид дейност</t>
  </si>
  <si>
    <t>Количество</t>
  </si>
  <si>
    <t>Ед. цена в лв.</t>
  </si>
  <si>
    <t>Стойност в лв.</t>
  </si>
  <si>
    <t>I. РАЗВАЛЯНЕ И ПОДГОТОВКА</t>
  </si>
  <si>
    <r>
      <t>м</t>
    </r>
    <r>
      <rPr>
        <vertAlign val="superscript"/>
        <sz val="10"/>
        <rFont val="Arial"/>
        <family val="2"/>
      </rPr>
      <t>3</t>
    </r>
  </si>
  <si>
    <r>
      <t>м</t>
    </r>
    <r>
      <rPr>
        <sz val="10"/>
        <rFont val="Arial"/>
        <family val="2"/>
      </rPr>
      <t>'</t>
    </r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</si>
  <si>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</si>
  <si>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color indexed="8"/>
        <rFont val="Arial"/>
        <family val="2"/>
      </rPr>
      <t>2</t>
    </r>
  </si>
  <si>
    <r>
      <t>м</t>
    </r>
    <r>
      <rPr>
        <vertAlign val="superscript"/>
        <sz val="10"/>
        <color indexed="8"/>
        <rFont val="Arial"/>
        <family val="2"/>
      </rPr>
      <t>3</t>
    </r>
  </si>
  <si>
    <r>
      <t>Доставка  и  монтаж на AL-догра</t>
    </r>
    <r>
      <rPr>
        <sz val="10"/>
        <color indexed="8"/>
        <rFont val="Arial"/>
        <family val="2"/>
      </rPr>
      <t>ма (входни врати главен вход)със стъклопакет -бяла на цвят 200/275 по спецификация</t>
    </r>
  </si>
  <si>
    <r>
      <t xml:space="preserve">Доставка и полагане на Настилка </t>
    </r>
    <r>
      <rPr>
        <sz val="10"/>
        <color indexed="8"/>
        <rFont val="Arial"/>
        <family val="2"/>
      </rPr>
      <t xml:space="preserve"> от  теракота в бани и WC </t>
    </r>
  </si>
  <si>
    <r>
      <t xml:space="preserve">Доставка и полагане на Фаянсова </t>
    </r>
    <r>
      <rPr>
        <sz val="10"/>
        <color indexed="8"/>
        <rFont val="Arial"/>
        <family val="2"/>
      </rPr>
      <t>облицовка - стени  в бани , WC и кухненски  бокс</t>
    </r>
  </si>
  <si>
    <r>
      <t>Доставка и полагане на Вароцимен</t>
    </r>
    <r>
      <rPr>
        <sz val="10"/>
        <color indexed="8"/>
        <rFont val="Arial"/>
        <family val="2"/>
      </rPr>
      <t>това   мазилка  по  тухлени стени</t>
    </r>
  </si>
  <si>
    <r>
      <rPr>
        <b/>
        <u val="single"/>
        <sz val="10"/>
        <rFont val="Arial"/>
        <family val="2"/>
      </rPr>
      <t>"CB-1"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Доставка и монтаж осов вентилатор за стенен монтаж, c дебит V = 1 500 m³/h; ел мощност  N=0,15kW/220V, размери BxB=400x400mm, тегло 8kg, комплект с гравитационна решетка от външната страна и табло за управление</t>
    </r>
  </si>
  <si>
    <r>
      <t>тип 1.1. Доставка и монтаж на климатизатор "сплит" система инвертор, термопомпа, /отопление при ниски външни температури -20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C/, състояща се от едно външно и едно вътрешно тяло, включително тръби, изолация, дренаж и окачване, с параметри:
       Външно тяло:
       Nел = 10,00 kW / 400V (режим на охлаждане)
       Nел = 10,20 kW / 400V (режим на отопление)
       H x L x B - 1680 x 930 x 765 mm
       тегло - 184 kg
       1.1.  Вътрешно тяло - канален тип, висок напор
       Qох = 24,10 kW;
       Qот = 26,40 kW;
       дебит V=5340m³/h; напор: H=250Pa
       H x L x B - 450 x 1400 x 900 mm
       тегло - 94 kg
комплект с жично дистанционно управление
</t>
    </r>
  </si>
  <si>
    <r>
      <t xml:space="preserve">Доставка и монтаж на соларен панел •Pmax = 245W• Ump = 30.0 V • Imp = 8.17 A • Uо = 37.1 V • Iк.с.= 8.74 A• </t>
    </r>
    <r>
      <rPr>
        <sz val="10"/>
        <color indexed="8"/>
        <rFont val="Arial"/>
        <family val="2"/>
      </rPr>
      <t xml:space="preserve"> Размер:  1638X982X40 </t>
    </r>
  </si>
  <si>
    <r>
      <t xml:space="preserve">Доставка </t>
    </r>
    <r>
      <rPr>
        <sz val="10"/>
        <color indexed="8"/>
        <rFont val="Arial"/>
        <family val="2"/>
      </rPr>
      <t>и монтаж на кабелна скара 100/100мм с метален капак</t>
    </r>
  </si>
  <si>
    <t>Всичко в лева без ДДС:</t>
  </si>
  <si>
    <t>ОБЩО в лева без ДДС:</t>
  </si>
  <si>
    <t>ДДС 20%:</t>
  </si>
  <si>
    <t>ОБЩО в лева с ДДС:</t>
  </si>
  <si>
    <t>/ име и длъжност/</t>
  </si>
  <si>
    <t>Дата: ..............г.                                                                                               Подпис и печат: ...............</t>
  </si>
  <si>
    <t>II. ИЗГРАЖДАНЕ НА АЛЕИ И ПЛОЩАДКИ</t>
  </si>
  <si>
    <t>Доставка и полагане на бет.ивица 10/25/50см. на земновлажен бетон и фугиране</t>
  </si>
  <si>
    <t>Доставка и полагане на плътен асфалтобетон - 6 см., включително всички допълнителни работи, (вкл.битумен разлив за връзка)</t>
  </si>
  <si>
    <t>Направа и полагане на бетонови плочи по калъп 100х50х10см (сиви, мита повърхност) с армировъчна мрежа Ф6,5 10/10см за пешеходни алеи на тревна фуга с включено пясъчно легло 5 см.</t>
  </si>
  <si>
    <t>I. Демонтажни  работи</t>
  </si>
  <si>
    <t>УЧИЛИЩЕ - Екстериорни СМР</t>
  </si>
  <si>
    <t>III. СТЪЛБИ, ПЛОЩАДКИ И РАМПИ</t>
  </si>
  <si>
    <t>II. Покривни  работи -  кота  + 16.80 м.</t>
  </si>
  <si>
    <t xml:space="preserve">III. Дограма </t>
  </si>
  <si>
    <t>IV. Топлоизолация</t>
  </si>
  <si>
    <t xml:space="preserve">V. Мазилки  </t>
  </si>
  <si>
    <t>УЧИЛИЩЕ - Интериорни СМР</t>
  </si>
  <si>
    <t>I. Зидарии и  преградни  стени</t>
  </si>
  <si>
    <t>II. Настилки  и  облицовки</t>
  </si>
  <si>
    <t xml:space="preserve">III. Мазилки  </t>
  </si>
  <si>
    <t>IV. Други</t>
  </si>
  <si>
    <t>СПОРТНА ЗОНА И ТОПЛА ВРЪЗКА - Екстериорни СМР</t>
  </si>
  <si>
    <t>III. Топлоизолация</t>
  </si>
  <si>
    <t xml:space="preserve">IV. Мазилки  </t>
  </si>
  <si>
    <t>СПОРТНА ЗОНА И ТОПЛА ВРЪЗКА - Интериорни СМР</t>
  </si>
  <si>
    <t>I. Настилки  и  облицовки</t>
  </si>
  <si>
    <t xml:space="preserve">II. Мазилки  </t>
  </si>
  <si>
    <t>III. Други</t>
  </si>
  <si>
    <t>I. ВЕНТИЛАЦИОННИ ИНСТАЛАЦИИ</t>
  </si>
  <si>
    <t>II . КЛИМАТИЧНА ИНСТАЛАЦИЯ</t>
  </si>
  <si>
    <t xml:space="preserve">I. БРАНДМАУЕР </t>
  </si>
  <si>
    <t>II. КОФРАЖ</t>
  </si>
  <si>
    <t>III. АРМИРОВКА</t>
  </si>
  <si>
    <t>IV. Стоманени рамки за соларни панели</t>
  </si>
  <si>
    <t>I. СГРАДЕН ВОДОПРОВОД</t>
  </si>
  <si>
    <t>II. СГРАДНА КАНАЛИЗАЦИЯ</t>
  </si>
  <si>
    <t>III. ПЛОЩАДКОВИ МРЕЖИ</t>
  </si>
  <si>
    <t>IV. РЕМОНТ НА ПОКРИВ</t>
  </si>
  <si>
    <t>I. Осветление и силови инсталации</t>
  </si>
  <si>
    <t>II. Видеонаблюдение</t>
  </si>
  <si>
    <t>III. Контрол на достъпа</t>
  </si>
  <si>
    <t>IV. Мълниезащитна инсталация</t>
  </si>
  <si>
    <t>V. Заземителна инсталация</t>
  </si>
  <si>
    <t>VI. Пожароизвестяване</t>
  </si>
  <si>
    <t>I. Изкопни работи</t>
  </si>
  <si>
    <t>II. Осветление</t>
  </si>
  <si>
    <t>III. Видеонаблюдение</t>
  </si>
  <si>
    <t>ОЗЕЛЕНЯВАНЕ</t>
  </si>
  <si>
    <r>
      <t>м</t>
    </r>
    <r>
      <rPr>
        <vertAlign val="superscript"/>
        <sz val="10"/>
        <color indexed="8"/>
        <rFont val="Arial"/>
        <family val="2"/>
      </rPr>
      <t>3</t>
    </r>
  </si>
  <si>
    <r>
      <t xml:space="preserve">Непредвидени работи (макс. сума </t>
    </r>
    <r>
      <rPr>
        <b/>
        <i/>
        <sz val="10"/>
        <color indexed="8"/>
        <rFont val="Arial"/>
        <family val="2"/>
      </rPr>
      <t>65 307,84 лв.</t>
    </r>
    <r>
      <rPr>
        <b/>
        <sz val="10"/>
        <color indexed="8"/>
        <rFont val="Arial"/>
        <family val="2"/>
      </rPr>
      <t xml:space="preserve"> без ДДС): </t>
    </r>
  </si>
  <si>
    <t>II. Покривни  работи kота  + 6.80 м.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</si>
</sst>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лв&quot;_-;\-* #,##0.00\ &quot;лв&quot;_-;_-* &quot;-&quot;??\ &quot;лв&quot;_-;_-@_-"/>
    <numFmt numFmtId="173" formatCode="#,##0.0"/>
    <numFmt numFmtId="174" formatCode="#,##0.00\ _л_в"/>
    <numFmt numFmtId="175" formatCode="0.0"/>
    <numFmt numFmtId="176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6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right" vertical="center"/>
    </xf>
    <xf numFmtId="174" fontId="3" fillId="33" borderId="13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174" fontId="2" fillId="33" borderId="13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174" fontId="19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7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8" fillId="33" borderId="0" xfId="0" applyFont="1" applyFill="1" applyAlignment="1">
      <alignment horizontal="right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42" applyNumberFormat="1" applyFont="1" applyFill="1" applyBorder="1" applyAlignment="1">
      <alignment horizontal="center" wrapText="1"/>
    </xf>
    <xf numFmtId="3" fontId="2" fillId="33" borderId="10" xfId="42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58" fillId="33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59" fillId="12" borderId="30" xfId="0" applyFont="1" applyFill="1" applyBorder="1" applyAlignment="1">
      <alignment horizontal="center" vertical="center" wrapText="1"/>
    </xf>
    <xf numFmtId="0" fontId="59" fillId="12" borderId="31" xfId="0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right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right" vertical="center"/>
    </xf>
    <xf numFmtId="49" fontId="17" fillId="0" borderId="33" xfId="0" applyNumberFormat="1" applyFont="1" applyBorder="1" applyAlignment="1">
      <alignment horizontal="right" vertical="center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9"/>
  <sheetViews>
    <sheetView tabSelected="1" view="pageBreakPreview" zoomScaleSheetLayoutView="100" zoomScalePageLayoutView="0" workbookViewId="0" topLeftCell="A73">
      <selection activeCell="C385" sqref="C385"/>
    </sheetView>
  </sheetViews>
  <sheetFormatPr defaultColWidth="9.140625" defaultRowHeight="15"/>
  <cols>
    <col min="1" max="1" width="9.140625" style="4" customWidth="1"/>
    <col min="2" max="2" width="58.00390625" style="4" customWidth="1"/>
    <col min="3" max="3" width="12.57421875" style="4" customWidth="1"/>
    <col min="4" max="4" width="13.57421875" style="4" customWidth="1"/>
    <col min="5" max="5" width="13.28125" style="1" customWidth="1"/>
    <col min="6" max="6" width="15.57421875" style="1" customWidth="1"/>
    <col min="7" max="16384" width="9.140625" style="1" customWidth="1"/>
  </cols>
  <sheetData>
    <row r="1" spans="4:6" ht="15">
      <c r="D1" s="76" t="s">
        <v>310</v>
      </c>
      <c r="E1" s="76"/>
      <c r="F1" s="76"/>
    </row>
    <row r="2" spans="4:6" ht="15.75" thickBot="1">
      <c r="D2" s="51"/>
      <c r="E2" s="51"/>
      <c r="F2" s="51"/>
    </row>
    <row r="3" spans="1:50" s="3" customFormat="1" ht="15" customHeight="1">
      <c r="A3" s="77" t="s">
        <v>311</v>
      </c>
      <c r="B3" s="78"/>
      <c r="C3" s="78"/>
      <c r="D3" s="78"/>
      <c r="E3" s="78"/>
      <c r="F3" s="7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31.5" customHeight="1">
      <c r="A4" s="80" t="s">
        <v>312</v>
      </c>
      <c r="B4" s="81"/>
      <c r="C4" s="81"/>
      <c r="D4" s="81"/>
      <c r="E4" s="81"/>
      <c r="F4" s="8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3" customFormat="1" ht="46.5" customHeight="1">
      <c r="A5" s="83" t="s">
        <v>313</v>
      </c>
      <c r="B5" s="84"/>
      <c r="C5" s="84"/>
      <c r="D5" s="84"/>
      <c r="E5" s="84"/>
      <c r="F5" s="8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3" customFormat="1" ht="15" customHeight="1" thickBot="1">
      <c r="A6" s="41"/>
      <c r="B6" s="42"/>
      <c r="C6" s="42"/>
      <c r="D6" s="42"/>
      <c r="E6" s="42"/>
      <c r="F6" s="4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" customFormat="1" ht="30" customHeight="1" thickBot="1">
      <c r="A7" s="70" t="s">
        <v>0</v>
      </c>
      <c r="B7" s="71" t="s">
        <v>314</v>
      </c>
      <c r="C7" s="71" t="s">
        <v>1</v>
      </c>
      <c r="D7" s="71" t="s">
        <v>315</v>
      </c>
      <c r="E7" s="72" t="s">
        <v>316</v>
      </c>
      <c r="F7" s="73" t="s">
        <v>317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6" ht="15">
      <c r="A8" s="86" t="s">
        <v>318</v>
      </c>
      <c r="B8" s="87"/>
      <c r="C8" s="87"/>
      <c r="D8" s="87"/>
      <c r="E8" s="87"/>
      <c r="F8" s="88"/>
    </row>
    <row r="9" spans="1:6" ht="52.5">
      <c r="A9" s="44">
        <v>1</v>
      </c>
      <c r="B9" s="10" t="s">
        <v>2</v>
      </c>
      <c r="C9" s="9" t="s">
        <v>43</v>
      </c>
      <c r="D9" s="57">
        <v>11</v>
      </c>
      <c r="E9" s="39"/>
      <c r="F9" s="45"/>
    </row>
    <row r="10" spans="1:6" ht="39">
      <c r="A10" s="44">
        <v>2</v>
      </c>
      <c r="B10" s="10" t="s">
        <v>4</v>
      </c>
      <c r="C10" s="9" t="s">
        <v>43</v>
      </c>
      <c r="D10" s="57">
        <v>12</v>
      </c>
      <c r="E10" s="39"/>
      <c r="F10" s="45"/>
    </row>
    <row r="11" spans="1:6" ht="52.5">
      <c r="A11" s="44">
        <v>3</v>
      </c>
      <c r="B11" s="10" t="s">
        <v>5</v>
      </c>
      <c r="C11" s="9" t="s">
        <v>319</v>
      </c>
      <c r="D11" s="14">
        <f>(866+140+54+85)*0.08</f>
        <v>91.60000000000001</v>
      </c>
      <c r="E11" s="39"/>
      <c r="F11" s="45"/>
    </row>
    <row r="12" spans="1:6" ht="52.5">
      <c r="A12" s="44">
        <v>4</v>
      </c>
      <c r="B12" s="10" t="s">
        <v>6</v>
      </c>
      <c r="C12" s="9" t="s">
        <v>319</v>
      </c>
      <c r="D12" s="14">
        <f>(866+140+54)*0.2</f>
        <v>212</v>
      </c>
      <c r="E12" s="39"/>
      <c r="F12" s="45"/>
    </row>
    <row r="13" spans="1:6" ht="39">
      <c r="A13" s="44">
        <v>5</v>
      </c>
      <c r="B13" s="10" t="s">
        <v>7</v>
      </c>
      <c r="C13" s="9" t="s">
        <v>319</v>
      </c>
      <c r="D13" s="14">
        <f>13.5*0.3</f>
        <v>4.05</v>
      </c>
      <c r="E13" s="39"/>
      <c r="F13" s="45"/>
    </row>
    <row r="14" spans="1:6" ht="39">
      <c r="A14" s="44">
        <v>6</v>
      </c>
      <c r="B14" s="10" t="s">
        <v>8</v>
      </c>
      <c r="C14" s="9" t="s">
        <v>319</v>
      </c>
      <c r="D14" s="14">
        <f>75*0.1</f>
        <v>7.5</v>
      </c>
      <c r="E14" s="39"/>
      <c r="F14" s="45"/>
    </row>
    <row r="15" spans="1:6" ht="39">
      <c r="A15" s="44">
        <v>7</v>
      </c>
      <c r="B15" s="10" t="s">
        <v>9</v>
      </c>
      <c r="C15" s="9" t="s">
        <v>319</v>
      </c>
      <c r="D15" s="14">
        <f>58*0.1</f>
        <v>5.800000000000001</v>
      </c>
      <c r="E15" s="39"/>
      <c r="F15" s="45"/>
    </row>
    <row r="16" spans="1:6" ht="52.5">
      <c r="A16" s="44">
        <v>8</v>
      </c>
      <c r="B16" s="10" t="s">
        <v>10</v>
      </c>
      <c r="C16" s="9" t="s">
        <v>320</v>
      </c>
      <c r="D16" s="14">
        <v>578</v>
      </c>
      <c r="E16" s="39"/>
      <c r="F16" s="45"/>
    </row>
    <row r="17" spans="1:6" ht="39">
      <c r="A17" s="44">
        <v>9</v>
      </c>
      <c r="B17" s="10" t="s">
        <v>11</v>
      </c>
      <c r="C17" s="9" t="s">
        <v>320</v>
      </c>
      <c r="D17" s="14">
        <v>85</v>
      </c>
      <c r="E17" s="39"/>
      <c r="F17" s="45"/>
    </row>
    <row r="18" spans="1:6" ht="39">
      <c r="A18" s="44">
        <v>10</v>
      </c>
      <c r="B18" s="11" t="s">
        <v>12</v>
      </c>
      <c r="C18" s="12" t="s">
        <v>321</v>
      </c>
      <c r="D18" s="14">
        <v>359</v>
      </c>
      <c r="E18" s="39"/>
      <c r="F18" s="45"/>
    </row>
    <row r="19" spans="1:6" ht="52.5">
      <c r="A19" s="44">
        <v>11</v>
      </c>
      <c r="B19" s="10" t="s">
        <v>13</v>
      </c>
      <c r="C19" s="9" t="s">
        <v>319</v>
      </c>
      <c r="D19" s="14">
        <f>D18*0.2</f>
        <v>71.8</v>
      </c>
      <c r="E19" s="39"/>
      <c r="F19" s="45"/>
    </row>
    <row r="20" spans="1:6" ht="26.25">
      <c r="A20" s="44">
        <v>12</v>
      </c>
      <c r="B20" s="10" t="s">
        <v>14</v>
      </c>
      <c r="C20" s="12" t="s">
        <v>321</v>
      </c>
      <c r="D20" s="14">
        <v>2425</v>
      </c>
      <c r="E20" s="39"/>
      <c r="F20" s="45"/>
    </row>
    <row r="21" spans="1:6" ht="26.25">
      <c r="A21" s="44">
        <v>13</v>
      </c>
      <c r="B21" s="10" t="s">
        <v>16</v>
      </c>
      <c r="C21" s="9" t="s">
        <v>17</v>
      </c>
      <c r="D21" s="14">
        <v>166.5</v>
      </c>
      <c r="E21" s="39"/>
      <c r="F21" s="45"/>
    </row>
    <row r="22" spans="1:6" ht="15">
      <c r="A22" s="44">
        <v>14</v>
      </c>
      <c r="B22" s="10" t="s">
        <v>18</v>
      </c>
      <c r="C22" s="9" t="s">
        <v>3</v>
      </c>
      <c r="D22" s="57">
        <v>1</v>
      </c>
      <c r="E22" s="39"/>
      <c r="F22" s="45"/>
    </row>
    <row r="23" spans="1:6" ht="15">
      <c r="A23" s="89" t="s">
        <v>338</v>
      </c>
      <c r="B23" s="90"/>
      <c r="C23" s="90"/>
      <c r="D23" s="90"/>
      <c r="E23" s="90"/>
      <c r="F23" s="91"/>
    </row>
    <row r="24" spans="1:6" ht="15">
      <c r="A24" s="44">
        <v>15</v>
      </c>
      <c r="B24" s="10" t="s">
        <v>19</v>
      </c>
      <c r="C24" s="9" t="s">
        <v>319</v>
      </c>
      <c r="D24" s="13">
        <v>557.52</v>
      </c>
      <c r="E24" s="39"/>
      <c r="F24" s="45"/>
    </row>
    <row r="25" spans="1:6" ht="26.25">
      <c r="A25" s="44">
        <v>16</v>
      </c>
      <c r="B25" s="10" t="s">
        <v>20</v>
      </c>
      <c r="C25" s="9" t="s">
        <v>319</v>
      </c>
      <c r="D25" s="13">
        <f>(D27+D28+D40)*0.3+75</f>
        <v>840.78</v>
      </c>
      <c r="E25" s="39"/>
      <c r="F25" s="45"/>
    </row>
    <row r="26" spans="1:6" ht="26.25">
      <c r="A26" s="44">
        <v>17</v>
      </c>
      <c r="B26" s="10" t="s">
        <v>339</v>
      </c>
      <c r="C26" s="9" t="s">
        <v>21</v>
      </c>
      <c r="D26" s="13">
        <v>839</v>
      </c>
      <c r="E26" s="39"/>
      <c r="F26" s="45"/>
    </row>
    <row r="27" spans="1:6" ht="15">
      <c r="A27" s="44">
        <v>18</v>
      </c>
      <c r="B27" s="10" t="s">
        <v>22</v>
      </c>
      <c r="C27" s="12" t="s">
        <v>321</v>
      </c>
      <c r="D27" s="13">
        <f>D29+D28</f>
        <v>1354.8</v>
      </c>
      <c r="E27" s="39"/>
      <c r="F27" s="45"/>
    </row>
    <row r="28" spans="1:6" ht="26.25">
      <c r="A28" s="44">
        <v>19</v>
      </c>
      <c r="B28" s="10" t="s">
        <v>23</v>
      </c>
      <c r="C28" s="12" t="s">
        <v>321</v>
      </c>
      <c r="D28" s="13">
        <f>1087.8</f>
        <v>1087.8</v>
      </c>
      <c r="E28" s="39"/>
      <c r="F28" s="45"/>
    </row>
    <row r="29" spans="1:6" ht="26.25">
      <c r="A29" s="44">
        <v>20</v>
      </c>
      <c r="B29" s="10" t="s">
        <v>24</v>
      </c>
      <c r="C29" s="12" t="s">
        <v>321</v>
      </c>
      <c r="D29" s="13">
        <f>175+92</f>
        <v>267</v>
      </c>
      <c r="E29" s="39"/>
      <c r="F29" s="45"/>
    </row>
    <row r="30" spans="1:6" ht="39">
      <c r="A30" s="44">
        <v>21</v>
      </c>
      <c r="B30" s="10" t="s">
        <v>340</v>
      </c>
      <c r="C30" s="9" t="s">
        <v>25</v>
      </c>
      <c r="D30" s="14">
        <f>2310*0.04*2.4</f>
        <v>221.76000000000002</v>
      </c>
      <c r="E30" s="39"/>
      <c r="F30" s="45"/>
    </row>
    <row r="31" spans="1:6" ht="26.25">
      <c r="A31" s="44">
        <v>22</v>
      </c>
      <c r="B31" s="10" t="s">
        <v>26</v>
      </c>
      <c r="C31" s="12" t="s">
        <v>321</v>
      </c>
      <c r="D31" s="14">
        <v>35.5</v>
      </c>
      <c r="E31" s="39"/>
      <c r="F31" s="45"/>
    </row>
    <row r="32" spans="1:6" ht="52.5">
      <c r="A32" s="44">
        <v>23</v>
      </c>
      <c r="B32" s="10" t="s">
        <v>341</v>
      </c>
      <c r="C32" s="12" t="s">
        <v>321</v>
      </c>
      <c r="D32" s="14">
        <v>17</v>
      </c>
      <c r="E32" s="39"/>
      <c r="F32" s="45"/>
    </row>
    <row r="33" spans="1:6" ht="15">
      <c r="A33" s="44">
        <v>24</v>
      </c>
      <c r="B33" s="10" t="s">
        <v>27</v>
      </c>
      <c r="C33" s="9" t="s">
        <v>21</v>
      </c>
      <c r="D33" s="14">
        <v>167</v>
      </c>
      <c r="E33" s="39"/>
      <c r="F33" s="45"/>
    </row>
    <row r="34" spans="1:6" ht="26.25">
      <c r="A34" s="44">
        <v>25</v>
      </c>
      <c r="B34" s="10" t="s">
        <v>28</v>
      </c>
      <c r="C34" s="12" t="s">
        <v>321</v>
      </c>
      <c r="D34" s="14">
        <f>(D33*0.45)*2</f>
        <v>150.3</v>
      </c>
      <c r="E34" s="39"/>
      <c r="F34" s="45"/>
    </row>
    <row r="35" spans="1:6" ht="15">
      <c r="A35" s="89" t="s">
        <v>344</v>
      </c>
      <c r="B35" s="90"/>
      <c r="C35" s="90"/>
      <c r="D35" s="90"/>
      <c r="E35" s="90"/>
      <c r="F35" s="91"/>
    </row>
    <row r="36" spans="1:6" ht="26.25">
      <c r="A36" s="44">
        <v>26</v>
      </c>
      <c r="B36" s="10" t="s">
        <v>29</v>
      </c>
      <c r="C36" s="12" t="s">
        <v>321</v>
      </c>
      <c r="D36" s="13">
        <v>39</v>
      </c>
      <c r="E36" s="39"/>
      <c r="F36" s="45"/>
    </row>
    <row r="37" spans="1:6" ht="15">
      <c r="A37" s="44">
        <v>27</v>
      </c>
      <c r="B37" s="10" t="s">
        <v>30</v>
      </c>
      <c r="C37" s="12" t="s">
        <v>321</v>
      </c>
      <c r="D37" s="13">
        <v>25.6</v>
      </c>
      <c r="E37" s="39"/>
      <c r="F37" s="45"/>
    </row>
    <row r="38" spans="1:6" ht="15">
      <c r="A38" s="44">
        <v>28</v>
      </c>
      <c r="B38" s="10" t="s">
        <v>31</v>
      </c>
      <c r="C38" s="9" t="s">
        <v>32</v>
      </c>
      <c r="D38" s="13">
        <v>3300</v>
      </c>
      <c r="E38" s="39"/>
      <c r="F38" s="45"/>
    </row>
    <row r="39" spans="1:6" ht="15">
      <c r="A39" s="44">
        <v>29</v>
      </c>
      <c r="B39" s="10" t="s">
        <v>33</v>
      </c>
      <c r="C39" s="9" t="s">
        <v>319</v>
      </c>
      <c r="D39" s="13">
        <v>16.5</v>
      </c>
      <c r="E39" s="39"/>
      <c r="F39" s="45"/>
    </row>
    <row r="40" spans="1:6" ht="15">
      <c r="A40" s="44">
        <v>30</v>
      </c>
      <c r="B40" s="10" t="s">
        <v>34</v>
      </c>
      <c r="C40" s="12" t="s">
        <v>321</v>
      </c>
      <c r="D40" s="13">
        <v>110</v>
      </c>
      <c r="E40" s="39"/>
      <c r="F40" s="45"/>
    </row>
    <row r="41" spans="1:6" ht="15">
      <c r="A41" s="44">
        <v>31</v>
      </c>
      <c r="B41" s="10" t="s">
        <v>35</v>
      </c>
      <c r="C41" s="12" t="s">
        <v>321</v>
      </c>
      <c r="D41" s="13">
        <v>90.5</v>
      </c>
      <c r="E41" s="39"/>
      <c r="F41" s="45"/>
    </row>
    <row r="42" spans="1:6" ht="15">
      <c r="A42" s="92" t="s">
        <v>343</v>
      </c>
      <c r="B42" s="93"/>
      <c r="C42" s="93"/>
      <c r="D42" s="93"/>
      <c r="E42" s="93"/>
      <c r="F42" s="94"/>
    </row>
    <row r="43" spans="1:6" ht="15">
      <c r="A43" s="89" t="s">
        <v>342</v>
      </c>
      <c r="B43" s="90"/>
      <c r="C43" s="90"/>
      <c r="D43" s="90"/>
      <c r="E43" s="90"/>
      <c r="F43" s="91"/>
    </row>
    <row r="44" spans="1:6" ht="15">
      <c r="A44" s="46">
        <v>1</v>
      </c>
      <c r="B44" s="11" t="s">
        <v>36</v>
      </c>
      <c r="C44" s="15" t="s">
        <v>322</v>
      </c>
      <c r="D44" s="58">
        <v>1382</v>
      </c>
      <c r="E44" s="39"/>
      <c r="F44" s="45"/>
    </row>
    <row r="45" spans="1:6" ht="15">
      <c r="A45" s="46">
        <v>2</v>
      </c>
      <c r="B45" s="11" t="s">
        <v>37</v>
      </c>
      <c r="C45" s="15" t="s">
        <v>21</v>
      </c>
      <c r="D45" s="58">
        <v>2330</v>
      </c>
      <c r="E45" s="39"/>
      <c r="F45" s="45"/>
    </row>
    <row r="46" spans="1:6" ht="15">
      <c r="A46" s="46">
        <v>3</v>
      </c>
      <c r="B46" s="11" t="s">
        <v>38</v>
      </c>
      <c r="C46" s="15" t="s">
        <v>323</v>
      </c>
      <c r="D46" s="58">
        <v>17</v>
      </c>
      <c r="E46" s="39"/>
      <c r="F46" s="45"/>
    </row>
    <row r="47" spans="1:6" ht="15">
      <c r="A47" s="46">
        <v>4</v>
      </c>
      <c r="B47" s="11" t="s">
        <v>39</v>
      </c>
      <c r="C47" s="15" t="s">
        <v>322</v>
      </c>
      <c r="D47" s="58">
        <v>178</v>
      </c>
      <c r="E47" s="39"/>
      <c r="F47" s="45"/>
    </row>
    <row r="48" spans="1:6" ht="15">
      <c r="A48" s="46">
        <v>5</v>
      </c>
      <c r="B48" s="11" t="s">
        <v>40</v>
      </c>
      <c r="C48" s="15" t="s">
        <v>3</v>
      </c>
      <c r="D48" s="59">
        <v>7</v>
      </c>
      <c r="E48" s="39"/>
      <c r="F48" s="45"/>
    </row>
    <row r="49" spans="1:6" ht="15">
      <c r="A49" s="46">
        <v>6</v>
      </c>
      <c r="B49" s="11" t="s">
        <v>41</v>
      </c>
      <c r="C49" s="15" t="s">
        <v>322</v>
      </c>
      <c r="D49" s="58">
        <v>2309.8</v>
      </c>
      <c r="E49" s="39"/>
      <c r="F49" s="45"/>
    </row>
    <row r="50" spans="1:6" ht="15">
      <c r="A50" s="46">
        <v>7</v>
      </c>
      <c r="B50" s="11" t="s">
        <v>42</v>
      </c>
      <c r="C50" s="15" t="s">
        <v>43</v>
      </c>
      <c r="D50" s="59">
        <v>3</v>
      </c>
      <c r="E50" s="39"/>
      <c r="F50" s="45"/>
    </row>
    <row r="51" spans="1:6" ht="15">
      <c r="A51" s="46">
        <v>8</v>
      </c>
      <c r="B51" s="11" t="s">
        <v>44</v>
      </c>
      <c r="C51" s="15" t="s">
        <v>45</v>
      </c>
      <c r="D51" s="58">
        <v>230</v>
      </c>
      <c r="E51" s="39"/>
      <c r="F51" s="45"/>
    </row>
    <row r="52" spans="1:6" ht="15">
      <c r="A52" s="46">
        <v>9</v>
      </c>
      <c r="B52" s="11" t="s">
        <v>46</v>
      </c>
      <c r="C52" s="15" t="s">
        <v>43</v>
      </c>
      <c r="D52" s="59">
        <v>12</v>
      </c>
      <c r="E52" s="39"/>
      <c r="F52" s="45"/>
    </row>
    <row r="53" spans="1:6" ht="15">
      <c r="A53" s="46">
        <v>10</v>
      </c>
      <c r="B53" s="11" t="s">
        <v>47</v>
      </c>
      <c r="C53" s="15" t="s">
        <v>48</v>
      </c>
      <c r="D53" s="58">
        <v>50</v>
      </c>
      <c r="E53" s="39"/>
      <c r="F53" s="45"/>
    </row>
    <row r="54" spans="1:6" ht="15">
      <c r="A54" s="89" t="s">
        <v>345</v>
      </c>
      <c r="B54" s="90"/>
      <c r="C54" s="90"/>
      <c r="D54" s="90"/>
      <c r="E54" s="90"/>
      <c r="F54" s="91"/>
    </row>
    <row r="55" spans="1:6" ht="15">
      <c r="A55" s="46">
        <v>11</v>
      </c>
      <c r="B55" s="11" t="s">
        <v>49</v>
      </c>
      <c r="C55" s="15" t="s">
        <v>322</v>
      </c>
      <c r="D55" s="16">
        <v>1382</v>
      </c>
      <c r="E55" s="39"/>
      <c r="F55" s="45"/>
    </row>
    <row r="56" spans="1:6" ht="26.25">
      <c r="A56" s="46">
        <v>12</v>
      </c>
      <c r="B56" s="11" t="s">
        <v>50</v>
      </c>
      <c r="C56" s="15" t="s">
        <v>323</v>
      </c>
      <c r="D56" s="16">
        <v>17</v>
      </c>
      <c r="E56" s="39"/>
      <c r="F56" s="45"/>
    </row>
    <row r="57" spans="1:6" ht="26.25">
      <c r="A57" s="46">
        <v>13</v>
      </c>
      <c r="B57" s="11" t="s">
        <v>51</v>
      </c>
      <c r="C57" s="15" t="s">
        <v>322</v>
      </c>
      <c r="D57" s="16">
        <v>178</v>
      </c>
      <c r="E57" s="39"/>
      <c r="F57" s="45"/>
    </row>
    <row r="58" spans="1:6" ht="15">
      <c r="A58" s="46">
        <v>14</v>
      </c>
      <c r="B58" s="11" t="s">
        <v>52</v>
      </c>
      <c r="C58" s="15" t="s">
        <v>53</v>
      </c>
      <c r="D58" s="16">
        <v>230</v>
      </c>
      <c r="E58" s="39"/>
      <c r="F58" s="45"/>
    </row>
    <row r="59" spans="1:6" ht="15">
      <c r="A59" s="46">
        <v>15</v>
      </c>
      <c r="B59" s="11" t="s">
        <v>54</v>
      </c>
      <c r="C59" s="15" t="s">
        <v>53</v>
      </c>
      <c r="D59" s="16">
        <v>230</v>
      </c>
      <c r="E59" s="39"/>
      <c r="F59" s="45"/>
    </row>
    <row r="60" spans="1:6" ht="15">
      <c r="A60" s="46">
        <v>16</v>
      </c>
      <c r="B60" s="11" t="s">
        <v>55</v>
      </c>
      <c r="C60" s="15" t="s">
        <v>3</v>
      </c>
      <c r="D60" s="16">
        <v>12</v>
      </c>
      <c r="E60" s="39"/>
      <c r="F60" s="45"/>
    </row>
    <row r="61" spans="1:6" ht="15">
      <c r="A61" s="46">
        <v>17</v>
      </c>
      <c r="B61" s="11" t="s">
        <v>56</v>
      </c>
      <c r="C61" s="15" t="s">
        <v>3</v>
      </c>
      <c r="D61" s="16">
        <v>7</v>
      </c>
      <c r="E61" s="39"/>
      <c r="F61" s="45"/>
    </row>
    <row r="62" spans="1:6" ht="26.25">
      <c r="A62" s="46">
        <v>18</v>
      </c>
      <c r="B62" s="11" t="s">
        <v>57</v>
      </c>
      <c r="C62" s="15" t="s">
        <v>323</v>
      </c>
      <c r="D62" s="16">
        <v>7.5</v>
      </c>
      <c r="E62" s="39"/>
      <c r="F62" s="45"/>
    </row>
    <row r="63" spans="1:6" ht="26.25">
      <c r="A63" s="46">
        <v>19</v>
      </c>
      <c r="B63" s="11" t="s">
        <v>58</v>
      </c>
      <c r="C63" s="15" t="s">
        <v>3</v>
      </c>
      <c r="D63" s="16">
        <v>1</v>
      </c>
      <c r="E63" s="39"/>
      <c r="F63" s="45"/>
    </row>
    <row r="64" spans="1:6" ht="15">
      <c r="A64" s="46">
        <v>20</v>
      </c>
      <c r="B64" s="11" t="s">
        <v>59</v>
      </c>
      <c r="C64" s="15" t="s">
        <v>3</v>
      </c>
      <c r="D64" s="16">
        <v>9</v>
      </c>
      <c r="E64" s="39"/>
      <c r="F64" s="45"/>
    </row>
    <row r="65" spans="1:6" ht="15">
      <c r="A65" s="46">
        <v>21</v>
      </c>
      <c r="B65" s="11" t="s">
        <v>60</v>
      </c>
      <c r="C65" s="15" t="s">
        <v>3</v>
      </c>
      <c r="D65" s="16">
        <v>9</v>
      </c>
      <c r="E65" s="39"/>
      <c r="F65" s="45"/>
    </row>
    <row r="66" spans="1:6" ht="15">
      <c r="A66" s="89" t="s">
        <v>346</v>
      </c>
      <c r="B66" s="90"/>
      <c r="C66" s="90"/>
      <c r="D66" s="90"/>
      <c r="E66" s="90"/>
      <c r="F66" s="91"/>
    </row>
    <row r="67" spans="1:6" ht="26.25">
      <c r="A67" s="46">
        <v>22</v>
      </c>
      <c r="B67" s="11" t="s">
        <v>324</v>
      </c>
      <c r="C67" s="15" t="s">
        <v>3</v>
      </c>
      <c r="D67" s="16">
        <v>2</v>
      </c>
      <c r="E67" s="39"/>
      <c r="F67" s="45"/>
    </row>
    <row r="68" spans="1:6" ht="26.25">
      <c r="A68" s="46">
        <v>23</v>
      </c>
      <c r="B68" s="11" t="s">
        <v>61</v>
      </c>
      <c r="C68" s="15" t="s">
        <v>3</v>
      </c>
      <c r="D68" s="16">
        <v>1</v>
      </c>
      <c r="E68" s="39"/>
      <c r="F68" s="45"/>
    </row>
    <row r="69" spans="1:6" ht="26.25">
      <c r="A69" s="46">
        <v>24</v>
      </c>
      <c r="B69" s="11" t="s">
        <v>62</v>
      </c>
      <c r="C69" s="15" t="s">
        <v>21</v>
      </c>
      <c r="D69" s="16">
        <v>545</v>
      </c>
      <c r="E69" s="39"/>
      <c r="F69" s="45"/>
    </row>
    <row r="70" spans="1:6" ht="15">
      <c r="A70" s="89" t="s">
        <v>347</v>
      </c>
      <c r="B70" s="90"/>
      <c r="C70" s="90"/>
      <c r="D70" s="90"/>
      <c r="E70" s="90"/>
      <c r="F70" s="91"/>
    </row>
    <row r="71" spans="1:6" ht="26.25">
      <c r="A71" s="46">
        <v>25</v>
      </c>
      <c r="B71" s="11" t="s">
        <v>63</v>
      </c>
      <c r="C71" s="15" t="s">
        <v>322</v>
      </c>
      <c r="D71" s="60">
        <v>2480.5</v>
      </c>
      <c r="E71" s="39"/>
      <c r="F71" s="45"/>
    </row>
    <row r="72" spans="1:6" ht="26.25">
      <c r="A72" s="46">
        <v>26</v>
      </c>
      <c r="B72" s="11" t="s">
        <v>64</v>
      </c>
      <c r="C72" s="15" t="s">
        <v>21</v>
      </c>
      <c r="D72" s="60">
        <v>940</v>
      </c>
      <c r="E72" s="39"/>
      <c r="F72" s="45"/>
    </row>
    <row r="73" spans="1:6" ht="15">
      <c r="A73" s="46">
        <v>27</v>
      </c>
      <c r="B73" s="11" t="s">
        <v>65</v>
      </c>
      <c r="C73" s="15" t="s">
        <v>322</v>
      </c>
      <c r="D73" s="60">
        <v>2480.5</v>
      </c>
      <c r="E73" s="39"/>
      <c r="F73" s="45"/>
    </row>
    <row r="74" spans="1:6" ht="26.25">
      <c r="A74" s="46">
        <v>28</v>
      </c>
      <c r="B74" s="11" t="s">
        <v>66</v>
      </c>
      <c r="C74" s="15" t="s">
        <v>322</v>
      </c>
      <c r="D74" s="60">
        <v>74</v>
      </c>
      <c r="E74" s="39"/>
      <c r="F74" s="45"/>
    </row>
    <row r="75" spans="1:6" ht="26.25">
      <c r="A75" s="46">
        <v>29</v>
      </c>
      <c r="B75" s="11" t="s">
        <v>67</v>
      </c>
      <c r="C75" s="15" t="s">
        <v>322</v>
      </c>
      <c r="D75" s="60">
        <v>2480.5</v>
      </c>
      <c r="E75" s="39"/>
      <c r="F75" s="45"/>
    </row>
    <row r="76" spans="1:6" ht="15">
      <c r="A76" s="89" t="s">
        <v>348</v>
      </c>
      <c r="B76" s="90"/>
      <c r="C76" s="90"/>
      <c r="D76" s="90"/>
      <c r="E76" s="90"/>
      <c r="F76" s="91"/>
    </row>
    <row r="77" spans="1:6" ht="26.25">
      <c r="A77" s="46">
        <v>30</v>
      </c>
      <c r="B77" s="11" t="s">
        <v>68</v>
      </c>
      <c r="C77" s="15" t="s">
        <v>322</v>
      </c>
      <c r="D77" s="60">
        <v>2480.5</v>
      </c>
      <c r="E77" s="39"/>
      <c r="F77" s="45"/>
    </row>
    <row r="78" spans="1:6" ht="15">
      <c r="A78" s="46">
        <v>31</v>
      </c>
      <c r="B78" s="11" t="s">
        <v>69</v>
      </c>
      <c r="C78" s="15" t="s">
        <v>322</v>
      </c>
      <c r="D78" s="60">
        <v>170</v>
      </c>
      <c r="E78" s="39"/>
      <c r="F78" s="45"/>
    </row>
    <row r="79" spans="1:6" ht="26.25">
      <c r="A79" s="46">
        <v>32</v>
      </c>
      <c r="B79" s="11" t="s">
        <v>70</v>
      </c>
      <c r="C79" s="15" t="s">
        <v>322</v>
      </c>
      <c r="D79" s="60">
        <v>200</v>
      </c>
      <c r="E79" s="39"/>
      <c r="F79" s="45"/>
    </row>
    <row r="80" spans="1:6" ht="15">
      <c r="A80" s="92" t="s">
        <v>349</v>
      </c>
      <c r="B80" s="93"/>
      <c r="C80" s="93"/>
      <c r="D80" s="93"/>
      <c r="E80" s="93"/>
      <c r="F80" s="94"/>
    </row>
    <row r="81" spans="1:6" ht="15">
      <c r="A81" s="89" t="s">
        <v>350</v>
      </c>
      <c r="B81" s="90"/>
      <c r="C81" s="90"/>
      <c r="D81" s="90"/>
      <c r="E81" s="90"/>
      <c r="F81" s="91"/>
    </row>
    <row r="82" spans="1:6" ht="26.25">
      <c r="A82" s="46">
        <v>33</v>
      </c>
      <c r="B82" s="11" t="s">
        <v>71</v>
      </c>
      <c r="C82" s="15" t="s">
        <v>322</v>
      </c>
      <c r="D82" s="60">
        <v>27</v>
      </c>
      <c r="E82" s="39"/>
      <c r="F82" s="45"/>
    </row>
    <row r="83" spans="1:6" ht="26.25">
      <c r="A83" s="46">
        <v>34</v>
      </c>
      <c r="B83" s="11" t="s">
        <v>72</v>
      </c>
      <c r="C83" s="15" t="s">
        <v>3</v>
      </c>
      <c r="D83" s="63">
        <v>20</v>
      </c>
      <c r="E83" s="39"/>
      <c r="F83" s="45"/>
    </row>
    <row r="84" spans="1:6" ht="26.25">
      <c r="A84" s="46">
        <v>35</v>
      </c>
      <c r="B84" s="11" t="s">
        <v>73</v>
      </c>
      <c r="C84" s="15" t="s">
        <v>3</v>
      </c>
      <c r="D84" s="63">
        <v>8</v>
      </c>
      <c r="E84" s="39"/>
      <c r="F84" s="45"/>
    </row>
    <row r="85" spans="1:6" ht="15">
      <c r="A85" s="89" t="s">
        <v>351</v>
      </c>
      <c r="B85" s="90"/>
      <c r="C85" s="90"/>
      <c r="D85" s="90"/>
      <c r="E85" s="90"/>
      <c r="F85" s="91"/>
    </row>
    <row r="86" spans="1:6" ht="26.25">
      <c r="A86" s="46">
        <v>36</v>
      </c>
      <c r="B86" s="11" t="s">
        <v>74</v>
      </c>
      <c r="C86" s="15" t="s">
        <v>321</v>
      </c>
      <c r="D86" s="60">
        <v>1705</v>
      </c>
      <c r="E86" s="39"/>
      <c r="F86" s="45"/>
    </row>
    <row r="87" spans="1:6" ht="15">
      <c r="A87" s="46">
        <v>37</v>
      </c>
      <c r="B87" s="11" t="s">
        <v>75</v>
      </c>
      <c r="C87" s="15" t="s">
        <v>76</v>
      </c>
      <c r="D87" s="60">
        <v>966.5</v>
      </c>
      <c r="E87" s="39"/>
      <c r="F87" s="45"/>
    </row>
    <row r="88" spans="1:6" ht="15">
      <c r="A88" s="46">
        <v>38</v>
      </c>
      <c r="B88" s="11" t="s">
        <v>325</v>
      </c>
      <c r="C88" s="15" t="s">
        <v>322</v>
      </c>
      <c r="D88" s="60">
        <v>178.6</v>
      </c>
      <c r="E88" s="39"/>
      <c r="F88" s="45"/>
    </row>
    <row r="89" spans="1:6" ht="26.25">
      <c r="A89" s="46">
        <v>39</v>
      </c>
      <c r="B89" s="11" t="s">
        <v>326</v>
      </c>
      <c r="C89" s="15" t="s">
        <v>322</v>
      </c>
      <c r="D89" s="60">
        <v>90</v>
      </c>
      <c r="E89" s="39"/>
      <c r="F89" s="45"/>
    </row>
    <row r="90" spans="1:6" ht="15">
      <c r="A90" s="46">
        <v>40</v>
      </c>
      <c r="B90" s="11" t="s">
        <v>77</v>
      </c>
      <c r="C90" s="15" t="s">
        <v>322</v>
      </c>
      <c r="D90" s="60">
        <v>100</v>
      </c>
      <c r="E90" s="39"/>
      <c r="F90" s="45"/>
    </row>
    <row r="91" spans="1:6" ht="26.25">
      <c r="A91" s="46">
        <v>41</v>
      </c>
      <c r="B91" s="11" t="s">
        <v>78</v>
      </c>
      <c r="C91" s="15" t="s">
        <v>322</v>
      </c>
      <c r="D91" s="60">
        <v>175</v>
      </c>
      <c r="E91" s="39"/>
      <c r="F91" s="45"/>
    </row>
    <row r="92" spans="1:6" ht="15">
      <c r="A92" s="89" t="s">
        <v>352</v>
      </c>
      <c r="B92" s="90"/>
      <c r="C92" s="90"/>
      <c r="D92" s="90"/>
      <c r="E92" s="90"/>
      <c r="F92" s="91"/>
    </row>
    <row r="93" spans="1:6" ht="26.25">
      <c r="A93" s="46">
        <v>42</v>
      </c>
      <c r="B93" s="11" t="s">
        <v>327</v>
      </c>
      <c r="C93" s="15" t="s">
        <v>322</v>
      </c>
      <c r="D93" s="60">
        <v>25</v>
      </c>
      <c r="E93" s="39"/>
      <c r="F93" s="45"/>
    </row>
    <row r="94" spans="1:6" ht="15">
      <c r="A94" s="46">
        <v>43</v>
      </c>
      <c r="B94" s="11" t="s">
        <v>79</v>
      </c>
      <c r="C94" s="15" t="s">
        <v>322</v>
      </c>
      <c r="D94" s="60">
        <v>10</v>
      </c>
      <c r="E94" s="39"/>
      <c r="F94" s="45"/>
    </row>
    <row r="95" spans="1:6" ht="26.25">
      <c r="A95" s="46">
        <v>44</v>
      </c>
      <c r="B95" s="11" t="s">
        <v>80</v>
      </c>
      <c r="C95" s="15" t="s">
        <v>322</v>
      </c>
      <c r="D95" s="60">
        <v>25</v>
      </c>
      <c r="E95" s="39"/>
      <c r="F95" s="45"/>
    </row>
    <row r="96" spans="1:6" ht="26.25">
      <c r="A96" s="46">
        <v>45</v>
      </c>
      <c r="B96" s="11" t="s">
        <v>81</v>
      </c>
      <c r="C96" s="15" t="s">
        <v>322</v>
      </c>
      <c r="D96" s="60">
        <v>2730</v>
      </c>
      <c r="E96" s="39"/>
      <c r="F96" s="45"/>
    </row>
    <row r="97" spans="1:6" ht="26.25">
      <c r="A97" s="46">
        <v>46</v>
      </c>
      <c r="B97" s="11" t="s">
        <v>82</v>
      </c>
      <c r="C97" s="15" t="s">
        <v>322</v>
      </c>
      <c r="D97" s="60">
        <v>1705</v>
      </c>
      <c r="E97" s="39"/>
      <c r="F97" s="45"/>
    </row>
    <row r="98" spans="1:6" ht="15">
      <c r="A98" s="89" t="s">
        <v>353</v>
      </c>
      <c r="B98" s="90"/>
      <c r="C98" s="90"/>
      <c r="D98" s="90"/>
      <c r="E98" s="90"/>
      <c r="F98" s="91"/>
    </row>
    <row r="99" spans="1:6" ht="15">
      <c r="A99" s="46">
        <v>47</v>
      </c>
      <c r="B99" s="11" t="s">
        <v>83</v>
      </c>
      <c r="C99" s="15" t="s">
        <v>3</v>
      </c>
      <c r="D99" s="63">
        <v>14</v>
      </c>
      <c r="E99" s="39"/>
      <c r="F99" s="45"/>
    </row>
    <row r="100" spans="1:6" ht="15">
      <c r="A100" s="46">
        <v>48</v>
      </c>
      <c r="B100" s="11" t="s">
        <v>84</v>
      </c>
      <c r="C100" s="15" t="s">
        <v>3</v>
      </c>
      <c r="D100" s="63">
        <v>10</v>
      </c>
      <c r="E100" s="39"/>
      <c r="F100" s="45"/>
    </row>
    <row r="101" spans="1:6" ht="15">
      <c r="A101" s="46">
        <v>49</v>
      </c>
      <c r="B101" s="11" t="s">
        <v>85</v>
      </c>
      <c r="C101" s="15" t="s">
        <v>3</v>
      </c>
      <c r="D101" s="63">
        <v>16</v>
      </c>
      <c r="E101" s="39"/>
      <c r="F101" s="45"/>
    </row>
    <row r="102" spans="1:6" ht="15">
      <c r="A102" s="46">
        <v>50</v>
      </c>
      <c r="B102" s="11" t="s">
        <v>86</v>
      </c>
      <c r="C102" s="15" t="s">
        <v>3</v>
      </c>
      <c r="D102" s="63">
        <v>22</v>
      </c>
      <c r="E102" s="39"/>
      <c r="F102" s="45"/>
    </row>
    <row r="103" spans="1:6" ht="15">
      <c r="A103" s="46">
        <v>51</v>
      </c>
      <c r="B103" s="11" t="s">
        <v>87</v>
      </c>
      <c r="C103" s="15" t="s">
        <v>76</v>
      </c>
      <c r="D103" s="60">
        <v>96.7</v>
      </c>
      <c r="E103" s="39"/>
      <c r="F103" s="45"/>
    </row>
    <row r="104" spans="1:6" ht="26.25" customHeight="1">
      <c r="A104" s="46">
        <v>52</v>
      </c>
      <c r="B104" s="11" t="s">
        <v>88</v>
      </c>
      <c r="C104" s="15" t="s">
        <v>3</v>
      </c>
      <c r="D104" s="63">
        <v>5</v>
      </c>
      <c r="E104" s="39"/>
      <c r="F104" s="45"/>
    </row>
    <row r="105" spans="1:6" ht="15">
      <c r="A105" s="92" t="s">
        <v>354</v>
      </c>
      <c r="B105" s="93"/>
      <c r="C105" s="93"/>
      <c r="D105" s="93"/>
      <c r="E105" s="93"/>
      <c r="F105" s="94"/>
    </row>
    <row r="106" spans="1:6" ht="15">
      <c r="A106" s="89" t="s">
        <v>342</v>
      </c>
      <c r="B106" s="90"/>
      <c r="C106" s="90"/>
      <c r="D106" s="90"/>
      <c r="E106" s="90"/>
      <c r="F106" s="91"/>
    </row>
    <row r="107" spans="1:6" ht="15">
      <c r="A107" s="47">
        <v>1</v>
      </c>
      <c r="B107" s="11" t="s">
        <v>36</v>
      </c>
      <c r="C107" s="15" t="s">
        <v>322</v>
      </c>
      <c r="D107" s="60">
        <v>1382</v>
      </c>
      <c r="E107" s="39"/>
      <c r="F107" s="45"/>
    </row>
    <row r="108" spans="1:6" ht="15">
      <c r="A108" s="47">
        <v>2</v>
      </c>
      <c r="B108" s="11" t="s">
        <v>37</v>
      </c>
      <c r="C108" s="15" t="s">
        <v>21</v>
      </c>
      <c r="D108" s="60">
        <v>90</v>
      </c>
      <c r="E108" s="39"/>
      <c r="F108" s="45"/>
    </row>
    <row r="109" spans="1:6" ht="15">
      <c r="A109" s="47">
        <v>3</v>
      </c>
      <c r="B109" s="11" t="s">
        <v>41</v>
      </c>
      <c r="C109" s="15" t="s">
        <v>322</v>
      </c>
      <c r="D109" s="60">
        <v>740</v>
      </c>
      <c r="E109" s="39"/>
      <c r="F109" s="45"/>
    </row>
    <row r="110" spans="1:6" ht="15">
      <c r="A110" s="89" t="s">
        <v>383</v>
      </c>
      <c r="B110" s="90"/>
      <c r="C110" s="90"/>
      <c r="D110" s="90"/>
      <c r="E110" s="90"/>
      <c r="F110" s="91"/>
    </row>
    <row r="111" spans="1:6" ht="15">
      <c r="A111" s="47">
        <v>4</v>
      </c>
      <c r="B111" s="11" t="s">
        <v>49</v>
      </c>
      <c r="C111" s="15" t="s">
        <v>322</v>
      </c>
      <c r="D111" s="60">
        <v>1382</v>
      </c>
      <c r="E111" s="39"/>
      <c r="F111" s="45"/>
    </row>
    <row r="112" spans="1:6" ht="26.25">
      <c r="A112" s="47">
        <v>5</v>
      </c>
      <c r="B112" s="11" t="s">
        <v>51</v>
      </c>
      <c r="C112" s="15" t="s">
        <v>322</v>
      </c>
      <c r="D112" s="60">
        <v>78</v>
      </c>
      <c r="E112" s="39"/>
      <c r="F112" s="45"/>
    </row>
    <row r="113" spans="1:6" ht="15">
      <c r="A113" s="47">
        <v>6</v>
      </c>
      <c r="B113" s="11" t="s">
        <v>52</v>
      </c>
      <c r="C113" s="15" t="s">
        <v>53</v>
      </c>
      <c r="D113" s="60">
        <v>92</v>
      </c>
      <c r="E113" s="39"/>
      <c r="F113" s="45"/>
    </row>
    <row r="114" spans="1:6" ht="15">
      <c r="A114" s="47">
        <v>7</v>
      </c>
      <c r="B114" s="11" t="s">
        <v>54</v>
      </c>
      <c r="C114" s="15" t="s">
        <v>53</v>
      </c>
      <c r="D114" s="60">
        <v>92</v>
      </c>
      <c r="E114" s="39"/>
      <c r="F114" s="45"/>
    </row>
    <row r="115" spans="1:6" ht="15">
      <c r="A115" s="47">
        <v>8</v>
      </c>
      <c r="B115" s="11" t="s">
        <v>55</v>
      </c>
      <c r="C115" s="15" t="s">
        <v>3</v>
      </c>
      <c r="D115" s="63">
        <v>14</v>
      </c>
      <c r="E115" s="39"/>
      <c r="F115" s="45"/>
    </row>
    <row r="116" spans="1:6" ht="26.25">
      <c r="A116" s="47">
        <v>9</v>
      </c>
      <c r="B116" s="11" t="s">
        <v>89</v>
      </c>
      <c r="C116" s="15" t="s">
        <v>21</v>
      </c>
      <c r="D116" s="60">
        <v>133</v>
      </c>
      <c r="E116" s="39"/>
      <c r="F116" s="45"/>
    </row>
    <row r="117" spans="1:6" ht="15">
      <c r="A117" s="89" t="s">
        <v>355</v>
      </c>
      <c r="B117" s="90"/>
      <c r="C117" s="90"/>
      <c r="D117" s="90"/>
      <c r="E117" s="90"/>
      <c r="F117" s="91"/>
    </row>
    <row r="118" spans="1:6" ht="26.25">
      <c r="A118" s="47">
        <v>10</v>
      </c>
      <c r="B118" s="11" t="s">
        <v>63</v>
      </c>
      <c r="C118" s="15" t="s">
        <v>322</v>
      </c>
      <c r="D118" s="60">
        <v>740</v>
      </c>
      <c r="E118" s="39"/>
      <c r="F118" s="45"/>
    </row>
    <row r="119" spans="1:6" ht="26.25">
      <c r="A119" s="47">
        <v>11</v>
      </c>
      <c r="B119" s="11" t="s">
        <v>64</v>
      </c>
      <c r="C119" s="15" t="s">
        <v>21</v>
      </c>
      <c r="D119" s="60">
        <v>190</v>
      </c>
      <c r="E119" s="39"/>
      <c r="F119" s="45"/>
    </row>
    <row r="120" spans="1:6" ht="15">
      <c r="A120" s="47">
        <v>12</v>
      </c>
      <c r="B120" s="11" t="s">
        <v>65</v>
      </c>
      <c r="C120" s="15" t="s">
        <v>322</v>
      </c>
      <c r="D120" s="60">
        <v>740</v>
      </c>
      <c r="E120" s="39"/>
      <c r="F120" s="45"/>
    </row>
    <row r="121" spans="1:6" ht="26.25">
      <c r="A121" s="47">
        <v>13</v>
      </c>
      <c r="B121" s="11" t="s">
        <v>67</v>
      </c>
      <c r="C121" s="15" t="s">
        <v>322</v>
      </c>
      <c r="D121" s="60">
        <v>740</v>
      </c>
      <c r="E121" s="39"/>
      <c r="F121" s="45"/>
    </row>
    <row r="122" spans="1:6" ht="15">
      <c r="A122" s="89" t="s">
        <v>356</v>
      </c>
      <c r="B122" s="90"/>
      <c r="C122" s="90"/>
      <c r="D122" s="90"/>
      <c r="E122" s="90"/>
      <c r="F122" s="91"/>
    </row>
    <row r="123" spans="1:6" ht="26.25">
      <c r="A123" s="47">
        <v>14</v>
      </c>
      <c r="B123" s="11" t="s">
        <v>68</v>
      </c>
      <c r="C123" s="15" t="s">
        <v>322</v>
      </c>
      <c r="D123" s="60">
        <v>740</v>
      </c>
      <c r="E123" s="39"/>
      <c r="F123" s="45"/>
    </row>
    <row r="124" spans="1:6" ht="26.25">
      <c r="A124" s="47">
        <v>15</v>
      </c>
      <c r="B124" s="11" t="s">
        <v>70</v>
      </c>
      <c r="C124" s="15" t="s">
        <v>322</v>
      </c>
      <c r="D124" s="60">
        <v>16</v>
      </c>
      <c r="E124" s="39"/>
      <c r="F124" s="45"/>
    </row>
    <row r="125" spans="1:6" ht="15" customHeight="1">
      <c r="A125" s="92" t="s">
        <v>357</v>
      </c>
      <c r="B125" s="93"/>
      <c r="C125" s="93"/>
      <c r="D125" s="93"/>
      <c r="E125" s="93"/>
      <c r="F125" s="94"/>
    </row>
    <row r="126" spans="1:6" ht="15">
      <c r="A126" s="89" t="s">
        <v>358</v>
      </c>
      <c r="B126" s="90"/>
      <c r="C126" s="90"/>
      <c r="D126" s="90"/>
      <c r="E126" s="90"/>
      <c r="F126" s="91"/>
    </row>
    <row r="127" spans="1:6" ht="26.25">
      <c r="A127" s="46">
        <v>16</v>
      </c>
      <c r="B127" s="11" t="s">
        <v>90</v>
      </c>
      <c r="C127" s="17" t="s">
        <v>322</v>
      </c>
      <c r="D127" s="60">
        <v>704</v>
      </c>
      <c r="E127" s="39"/>
      <c r="F127" s="45"/>
    </row>
    <row r="128" spans="1:6" ht="15">
      <c r="A128" s="46">
        <v>17</v>
      </c>
      <c r="B128" s="11" t="s">
        <v>91</v>
      </c>
      <c r="C128" s="17" t="s">
        <v>322</v>
      </c>
      <c r="D128" s="60">
        <v>10</v>
      </c>
      <c r="E128" s="39"/>
      <c r="F128" s="45"/>
    </row>
    <row r="129" spans="1:6" ht="15">
      <c r="A129" s="89" t="s">
        <v>359</v>
      </c>
      <c r="B129" s="90"/>
      <c r="C129" s="90"/>
      <c r="D129" s="90"/>
      <c r="E129" s="90"/>
      <c r="F129" s="91"/>
    </row>
    <row r="130" spans="1:6" ht="26.25">
      <c r="A130" s="46">
        <v>18</v>
      </c>
      <c r="B130" s="11" t="s">
        <v>327</v>
      </c>
      <c r="C130" s="17" t="s">
        <v>322</v>
      </c>
      <c r="D130" s="60">
        <v>10</v>
      </c>
      <c r="E130" s="39"/>
      <c r="F130" s="45"/>
    </row>
    <row r="131" spans="1:6" ht="15">
      <c r="A131" s="46">
        <v>19</v>
      </c>
      <c r="B131" s="11" t="s">
        <v>79</v>
      </c>
      <c r="C131" s="17" t="s">
        <v>322</v>
      </c>
      <c r="D131" s="60">
        <v>60</v>
      </c>
      <c r="E131" s="39"/>
      <c r="F131" s="45"/>
    </row>
    <row r="132" spans="1:6" ht="26.25">
      <c r="A132" s="46">
        <v>20</v>
      </c>
      <c r="B132" s="11" t="s">
        <v>81</v>
      </c>
      <c r="C132" s="17" t="s">
        <v>322</v>
      </c>
      <c r="D132" s="60">
        <v>30</v>
      </c>
      <c r="E132" s="39"/>
      <c r="F132" s="45"/>
    </row>
    <row r="133" spans="1:6" ht="26.25">
      <c r="A133" s="46">
        <v>21</v>
      </c>
      <c r="B133" s="11" t="s">
        <v>82</v>
      </c>
      <c r="C133" s="17" t="s">
        <v>322</v>
      </c>
      <c r="D133" s="60">
        <v>20</v>
      </c>
      <c r="E133" s="39"/>
      <c r="F133" s="45"/>
    </row>
    <row r="134" spans="1:6" ht="15">
      <c r="A134" s="89" t="s">
        <v>360</v>
      </c>
      <c r="B134" s="90"/>
      <c r="C134" s="90"/>
      <c r="D134" s="90"/>
      <c r="E134" s="90"/>
      <c r="F134" s="91"/>
    </row>
    <row r="135" spans="1:6" ht="26.25">
      <c r="A135" s="46">
        <v>22</v>
      </c>
      <c r="B135" s="11" t="s">
        <v>92</v>
      </c>
      <c r="C135" s="17" t="s">
        <v>43</v>
      </c>
      <c r="D135" s="63">
        <v>1</v>
      </c>
      <c r="E135" s="39"/>
      <c r="F135" s="45"/>
    </row>
    <row r="136" spans="1:6" ht="15">
      <c r="A136" s="96" t="s">
        <v>93</v>
      </c>
      <c r="B136" s="97"/>
      <c r="C136" s="97"/>
      <c r="D136" s="97"/>
      <c r="E136" s="97"/>
      <c r="F136" s="98"/>
    </row>
    <row r="137" spans="1:6" ht="15">
      <c r="A137" s="89" t="s">
        <v>361</v>
      </c>
      <c r="B137" s="90"/>
      <c r="C137" s="90"/>
      <c r="D137" s="90"/>
      <c r="E137" s="90"/>
      <c r="F137" s="91"/>
    </row>
    <row r="138" spans="1:6" ht="52.5">
      <c r="A138" s="48">
        <v>1</v>
      </c>
      <c r="B138" s="10" t="s">
        <v>328</v>
      </c>
      <c r="C138" s="9" t="s">
        <v>43</v>
      </c>
      <c r="D138" s="57">
        <v>2</v>
      </c>
      <c r="E138" s="39"/>
      <c r="F138" s="45"/>
    </row>
    <row r="139" spans="1:6" ht="15">
      <c r="A139" s="89" t="s">
        <v>362</v>
      </c>
      <c r="B139" s="90"/>
      <c r="C139" s="90"/>
      <c r="D139" s="90"/>
      <c r="E139" s="90"/>
      <c r="F139" s="91"/>
    </row>
    <row r="140" spans="1:6" ht="252.75">
      <c r="A140" s="47">
        <v>2</v>
      </c>
      <c r="B140" s="11" t="s">
        <v>329</v>
      </c>
      <c r="C140" s="15" t="s">
        <v>43</v>
      </c>
      <c r="D140" s="63">
        <v>2</v>
      </c>
      <c r="E140" s="39"/>
      <c r="F140" s="45"/>
    </row>
    <row r="141" spans="1:6" ht="26.25">
      <c r="A141" s="47">
        <v>3</v>
      </c>
      <c r="B141" s="11" t="s">
        <v>94</v>
      </c>
      <c r="C141" s="15" t="s">
        <v>43</v>
      </c>
      <c r="D141" s="63">
        <v>2</v>
      </c>
      <c r="E141" s="39"/>
      <c r="F141" s="45"/>
    </row>
    <row r="142" spans="1:6" ht="39">
      <c r="A142" s="47">
        <v>4</v>
      </c>
      <c r="B142" s="11" t="s">
        <v>95</v>
      </c>
      <c r="C142" s="15" t="s">
        <v>43</v>
      </c>
      <c r="D142" s="63">
        <v>8</v>
      </c>
      <c r="E142" s="39"/>
      <c r="F142" s="45"/>
    </row>
    <row r="143" spans="1:6" ht="15">
      <c r="A143" s="47">
        <v>5</v>
      </c>
      <c r="B143" s="11" t="s">
        <v>96</v>
      </c>
      <c r="C143" s="15" t="s">
        <v>21</v>
      </c>
      <c r="D143" s="60">
        <v>56</v>
      </c>
      <c r="E143" s="39"/>
      <c r="F143" s="45"/>
    </row>
    <row r="144" spans="1:6" ht="26.25">
      <c r="A144" s="47">
        <v>6</v>
      </c>
      <c r="B144" s="11" t="s">
        <v>97</v>
      </c>
      <c r="C144" s="15" t="s">
        <v>43</v>
      </c>
      <c r="D144" s="63">
        <v>16</v>
      </c>
      <c r="E144" s="39"/>
      <c r="F144" s="45"/>
    </row>
    <row r="145" spans="1:6" ht="15">
      <c r="A145" s="47">
        <v>7</v>
      </c>
      <c r="B145" s="11" t="s">
        <v>98</v>
      </c>
      <c r="C145" s="15" t="s">
        <v>43</v>
      </c>
      <c r="D145" s="63">
        <v>8</v>
      </c>
      <c r="E145" s="39"/>
      <c r="F145" s="45"/>
    </row>
    <row r="146" spans="1:6" ht="15">
      <c r="A146" s="96" t="s">
        <v>99</v>
      </c>
      <c r="B146" s="97"/>
      <c r="C146" s="97"/>
      <c r="D146" s="97"/>
      <c r="E146" s="97"/>
      <c r="F146" s="98"/>
    </row>
    <row r="147" spans="1:6" ht="15">
      <c r="A147" s="101" t="s">
        <v>363</v>
      </c>
      <c r="B147" s="102"/>
      <c r="C147" s="102"/>
      <c r="D147" s="102"/>
      <c r="E147" s="102"/>
      <c r="F147" s="103"/>
    </row>
    <row r="148" spans="1:6" ht="15">
      <c r="A148" s="44"/>
      <c r="B148" s="18" t="s">
        <v>100</v>
      </c>
      <c r="C148" s="19"/>
      <c r="D148" s="61"/>
      <c r="E148" s="39"/>
      <c r="F148" s="45"/>
    </row>
    <row r="149" spans="1:6" ht="15">
      <c r="A149" s="44">
        <v>1</v>
      </c>
      <c r="B149" s="11" t="s">
        <v>101</v>
      </c>
      <c r="C149" s="15" t="s">
        <v>323</v>
      </c>
      <c r="D149" s="14">
        <v>3.2</v>
      </c>
      <c r="E149" s="39"/>
      <c r="F149" s="45"/>
    </row>
    <row r="150" spans="1:6" ht="15">
      <c r="A150" s="101" t="s">
        <v>364</v>
      </c>
      <c r="B150" s="102"/>
      <c r="C150" s="102"/>
      <c r="D150" s="102"/>
      <c r="E150" s="102"/>
      <c r="F150" s="103"/>
    </row>
    <row r="151" spans="1:6" ht="15">
      <c r="A151" s="44">
        <v>1</v>
      </c>
      <c r="B151" s="11" t="s">
        <v>102</v>
      </c>
      <c r="C151" s="17" t="s">
        <v>322</v>
      </c>
      <c r="D151" s="14">
        <v>25</v>
      </c>
      <c r="E151" s="39"/>
      <c r="F151" s="45"/>
    </row>
    <row r="152" spans="1:6" ht="15">
      <c r="A152" s="101" t="s">
        <v>365</v>
      </c>
      <c r="B152" s="102"/>
      <c r="C152" s="102"/>
      <c r="D152" s="102"/>
      <c r="E152" s="102"/>
      <c r="F152" s="103"/>
    </row>
    <row r="153" spans="1:6" ht="15">
      <c r="A153" s="44">
        <v>1</v>
      </c>
      <c r="B153" s="11" t="s">
        <v>103</v>
      </c>
      <c r="C153" s="12" t="s">
        <v>104</v>
      </c>
      <c r="D153" s="14">
        <v>343</v>
      </c>
      <c r="E153" s="39"/>
      <c r="F153" s="45"/>
    </row>
    <row r="154" spans="1:6" ht="15">
      <c r="A154" s="101" t="s">
        <v>366</v>
      </c>
      <c r="B154" s="102"/>
      <c r="C154" s="102"/>
      <c r="D154" s="102"/>
      <c r="E154" s="102"/>
      <c r="F154" s="103"/>
    </row>
    <row r="155" spans="1:6" ht="15">
      <c r="A155" s="44">
        <v>1</v>
      </c>
      <c r="B155" s="11" t="s">
        <v>105</v>
      </c>
      <c r="C155" s="12" t="s">
        <v>104</v>
      </c>
      <c r="D155" s="14">
        <v>720</v>
      </c>
      <c r="E155" s="39"/>
      <c r="F155" s="45"/>
    </row>
    <row r="156" spans="1:6" ht="15">
      <c r="A156" s="96" t="s">
        <v>106</v>
      </c>
      <c r="B156" s="97"/>
      <c r="C156" s="97"/>
      <c r="D156" s="97"/>
      <c r="E156" s="97"/>
      <c r="F156" s="98"/>
    </row>
    <row r="157" spans="1:6" ht="15">
      <c r="A157" s="89" t="s">
        <v>367</v>
      </c>
      <c r="B157" s="90"/>
      <c r="C157" s="90"/>
      <c r="D157" s="90"/>
      <c r="E157" s="90"/>
      <c r="F157" s="91"/>
    </row>
    <row r="158" spans="1:6" ht="26.25">
      <c r="A158" s="46">
        <v>1</v>
      </c>
      <c r="B158" s="11" t="s">
        <v>107</v>
      </c>
      <c r="C158" s="15" t="s">
        <v>21</v>
      </c>
      <c r="D158" s="60">
        <v>110</v>
      </c>
      <c r="E158" s="39"/>
      <c r="F158" s="45"/>
    </row>
    <row r="159" spans="1:6" ht="26.25">
      <c r="A159" s="46">
        <v>2</v>
      </c>
      <c r="B159" s="11" t="s">
        <v>108</v>
      </c>
      <c r="C159" s="15" t="s">
        <v>21</v>
      </c>
      <c r="D159" s="60">
        <v>30</v>
      </c>
      <c r="E159" s="39"/>
      <c r="F159" s="45"/>
    </row>
    <row r="160" spans="1:6" ht="26.25">
      <c r="A160" s="46">
        <v>3</v>
      </c>
      <c r="B160" s="11" t="s">
        <v>109</v>
      </c>
      <c r="C160" s="15" t="s">
        <v>21</v>
      </c>
      <c r="D160" s="60">
        <v>40</v>
      </c>
      <c r="E160" s="39"/>
      <c r="F160" s="45"/>
    </row>
    <row r="161" spans="1:6" ht="26.25">
      <c r="A161" s="46">
        <v>4</v>
      </c>
      <c r="B161" s="11" t="s">
        <v>110</v>
      </c>
      <c r="C161" s="15" t="s">
        <v>21</v>
      </c>
      <c r="D161" s="60">
        <v>13</v>
      </c>
      <c r="E161" s="39"/>
      <c r="F161" s="45"/>
    </row>
    <row r="162" spans="1:6" ht="26.25">
      <c r="A162" s="46">
        <v>5</v>
      </c>
      <c r="B162" s="11" t="s">
        <v>111</v>
      </c>
      <c r="C162" s="15" t="s">
        <v>21</v>
      </c>
      <c r="D162" s="60">
        <v>15</v>
      </c>
      <c r="E162" s="39"/>
      <c r="F162" s="45"/>
    </row>
    <row r="163" spans="1:6" ht="26.25">
      <c r="A163" s="46">
        <v>6</v>
      </c>
      <c r="B163" s="11" t="s">
        <v>112</v>
      </c>
      <c r="C163" s="15" t="s">
        <v>21</v>
      </c>
      <c r="D163" s="60">
        <v>12</v>
      </c>
      <c r="E163" s="39"/>
      <c r="F163" s="45"/>
    </row>
    <row r="164" spans="1:6" ht="26.25">
      <c r="A164" s="46">
        <v>7</v>
      </c>
      <c r="B164" s="11" t="s">
        <v>113</v>
      </c>
      <c r="C164" s="15" t="s">
        <v>21</v>
      </c>
      <c r="D164" s="60">
        <v>15</v>
      </c>
      <c r="E164" s="39"/>
      <c r="F164" s="45"/>
    </row>
    <row r="165" spans="1:6" ht="26.25">
      <c r="A165" s="46">
        <v>8</v>
      </c>
      <c r="B165" s="11" t="s">
        <v>114</v>
      </c>
      <c r="C165" s="15" t="s">
        <v>21</v>
      </c>
      <c r="D165" s="60">
        <v>45</v>
      </c>
      <c r="E165" s="39"/>
      <c r="F165" s="45"/>
    </row>
    <row r="166" spans="1:6" ht="15">
      <c r="A166" s="46">
        <v>9</v>
      </c>
      <c r="B166" s="11" t="s">
        <v>115</v>
      </c>
      <c r="C166" s="15" t="s">
        <v>21</v>
      </c>
      <c r="D166" s="60">
        <v>15</v>
      </c>
      <c r="E166" s="39"/>
      <c r="F166" s="45"/>
    </row>
    <row r="167" spans="1:6" ht="15">
      <c r="A167" s="46">
        <v>10</v>
      </c>
      <c r="B167" s="11" t="s">
        <v>116</v>
      </c>
      <c r="C167" s="15" t="s">
        <v>21</v>
      </c>
      <c r="D167" s="60">
        <v>12</v>
      </c>
      <c r="E167" s="39"/>
      <c r="F167" s="45"/>
    </row>
    <row r="168" spans="1:6" ht="15">
      <c r="A168" s="46">
        <v>11</v>
      </c>
      <c r="B168" s="11" t="s">
        <v>117</v>
      </c>
      <c r="C168" s="15" t="s">
        <v>21</v>
      </c>
      <c r="D168" s="60">
        <v>10</v>
      </c>
      <c r="E168" s="39"/>
      <c r="F168" s="45"/>
    </row>
    <row r="169" spans="1:6" ht="15">
      <c r="A169" s="46">
        <v>12</v>
      </c>
      <c r="B169" s="11" t="s">
        <v>118</v>
      </c>
      <c r="C169" s="15" t="s">
        <v>21</v>
      </c>
      <c r="D169" s="60">
        <f>D158</f>
        <v>110</v>
      </c>
      <c r="E169" s="39"/>
      <c r="F169" s="45"/>
    </row>
    <row r="170" spans="1:6" ht="15">
      <c r="A170" s="46">
        <v>13</v>
      </c>
      <c r="B170" s="11" t="s">
        <v>119</v>
      </c>
      <c r="C170" s="15" t="s">
        <v>21</v>
      </c>
      <c r="D170" s="60">
        <f>D162</f>
        <v>15</v>
      </c>
      <c r="E170" s="39"/>
      <c r="F170" s="45"/>
    </row>
    <row r="171" spans="1:6" ht="15">
      <c r="A171" s="46">
        <v>14</v>
      </c>
      <c r="B171" s="11" t="s">
        <v>120</v>
      </c>
      <c r="C171" s="15" t="s">
        <v>21</v>
      </c>
      <c r="D171" s="60">
        <f>D159+D163+D166</f>
        <v>57</v>
      </c>
      <c r="E171" s="39"/>
      <c r="F171" s="45"/>
    </row>
    <row r="172" spans="1:6" ht="15">
      <c r="A172" s="46">
        <v>15</v>
      </c>
      <c r="B172" s="11" t="s">
        <v>121</v>
      </c>
      <c r="C172" s="15" t="s">
        <v>21</v>
      </c>
      <c r="D172" s="60">
        <f>D167+D160+D164</f>
        <v>67</v>
      </c>
      <c r="E172" s="39"/>
      <c r="F172" s="45"/>
    </row>
    <row r="173" spans="1:6" ht="15">
      <c r="A173" s="46">
        <v>16</v>
      </c>
      <c r="B173" s="11" t="s">
        <v>122</v>
      </c>
      <c r="C173" s="15" t="s">
        <v>21</v>
      </c>
      <c r="D173" s="60">
        <f>D165+D168+D161</f>
        <v>68</v>
      </c>
      <c r="E173" s="39"/>
      <c r="F173" s="45"/>
    </row>
    <row r="174" spans="1:6" ht="15">
      <c r="A174" s="46">
        <v>17</v>
      </c>
      <c r="B174" s="11" t="s">
        <v>123</v>
      </c>
      <c r="C174" s="15" t="s">
        <v>43</v>
      </c>
      <c r="D174" s="63">
        <v>36</v>
      </c>
      <c r="E174" s="39"/>
      <c r="F174" s="45"/>
    </row>
    <row r="175" spans="1:6" ht="15">
      <c r="A175" s="46">
        <v>18</v>
      </c>
      <c r="B175" s="11" t="s">
        <v>124</v>
      </c>
      <c r="C175" s="15" t="s">
        <v>43</v>
      </c>
      <c r="D175" s="63">
        <v>22</v>
      </c>
      <c r="E175" s="39"/>
      <c r="F175" s="45"/>
    </row>
    <row r="176" spans="1:6" ht="15">
      <c r="A176" s="46">
        <v>19</v>
      </c>
      <c r="B176" s="11" t="s">
        <v>125</v>
      </c>
      <c r="C176" s="15" t="s">
        <v>43</v>
      </c>
      <c r="D176" s="63">
        <v>1</v>
      </c>
      <c r="E176" s="39"/>
      <c r="F176" s="45"/>
    </row>
    <row r="177" spans="1:6" ht="15">
      <c r="A177" s="46">
        <v>20</v>
      </c>
      <c r="B177" s="11" t="s">
        <v>126</v>
      </c>
      <c r="C177" s="15" t="s">
        <v>43</v>
      </c>
      <c r="D177" s="63">
        <v>1</v>
      </c>
      <c r="E177" s="39"/>
      <c r="F177" s="45"/>
    </row>
    <row r="178" spans="1:6" ht="15">
      <c r="A178" s="46">
        <v>21</v>
      </c>
      <c r="B178" s="11" t="s">
        <v>127</v>
      </c>
      <c r="C178" s="15" t="s">
        <v>43</v>
      </c>
      <c r="D178" s="63">
        <v>1</v>
      </c>
      <c r="E178" s="39"/>
      <c r="F178" s="45"/>
    </row>
    <row r="179" spans="1:6" ht="15">
      <c r="A179" s="46">
        <v>22</v>
      </c>
      <c r="B179" s="11" t="s">
        <v>128</v>
      </c>
      <c r="C179" s="15" t="s">
        <v>43</v>
      </c>
      <c r="D179" s="63">
        <v>1</v>
      </c>
      <c r="E179" s="39"/>
      <c r="F179" s="45"/>
    </row>
    <row r="180" spans="1:6" ht="15">
      <c r="A180" s="46">
        <v>23</v>
      </c>
      <c r="B180" s="11" t="s">
        <v>129</v>
      </c>
      <c r="C180" s="15" t="s">
        <v>43</v>
      </c>
      <c r="D180" s="63">
        <v>17</v>
      </c>
      <c r="E180" s="39"/>
      <c r="F180" s="45"/>
    </row>
    <row r="181" spans="1:6" ht="15">
      <c r="A181" s="46">
        <v>24</v>
      </c>
      <c r="B181" s="11" t="s">
        <v>130</v>
      </c>
      <c r="C181" s="15" t="s">
        <v>43</v>
      </c>
      <c r="D181" s="63">
        <v>1</v>
      </c>
      <c r="E181" s="39"/>
      <c r="F181" s="45"/>
    </row>
    <row r="182" spans="1:6" ht="15">
      <c r="A182" s="46">
        <v>25</v>
      </c>
      <c r="B182" s="11" t="s">
        <v>131</v>
      </c>
      <c r="C182" s="15" t="s">
        <v>43</v>
      </c>
      <c r="D182" s="63">
        <v>1</v>
      </c>
      <c r="E182" s="39"/>
      <c r="F182" s="45"/>
    </row>
    <row r="183" spans="1:6" ht="26.25">
      <c r="A183" s="46">
        <v>26</v>
      </c>
      <c r="B183" s="11" t="s">
        <v>132</v>
      </c>
      <c r="C183" s="15" t="s">
        <v>43</v>
      </c>
      <c r="D183" s="63">
        <v>2</v>
      </c>
      <c r="E183" s="39"/>
      <c r="F183" s="45"/>
    </row>
    <row r="184" spans="1:6" ht="15">
      <c r="A184" s="46">
        <v>27</v>
      </c>
      <c r="B184" s="11" t="s">
        <v>133</v>
      </c>
      <c r="C184" s="15" t="s">
        <v>21</v>
      </c>
      <c r="D184" s="60">
        <v>3</v>
      </c>
      <c r="E184" s="39"/>
      <c r="F184" s="45"/>
    </row>
    <row r="185" spans="1:6" ht="15">
      <c r="A185" s="89" t="s">
        <v>368</v>
      </c>
      <c r="B185" s="90"/>
      <c r="C185" s="90"/>
      <c r="D185" s="90"/>
      <c r="E185" s="90"/>
      <c r="F185" s="91"/>
    </row>
    <row r="186" spans="1:6" ht="15">
      <c r="A186" s="46">
        <v>1</v>
      </c>
      <c r="B186" s="11" t="s">
        <v>134</v>
      </c>
      <c r="C186" s="15" t="s">
        <v>21</v>
      </c>
      <c r="D186" s="60">
        <v>53</v>
      </c>
      <c r="E186" s="39"/>
      <c r="F186" s="45"/>
    </row>
    <row r="187" spans="1:6" ht="15">
      <c r="A187" s="46">
        <v>2</v>
      </c>
      <c r="B187" s="11" t="s">
        <v>135</v>
      </c>
      <c r="C187" s="15" t="s">
        <v>21</v>
      </c>
      <c r="D187" s="60">
        <v>37</v>
      </c>
      <c r="E187" s="39"/>
      <c r="F187" s="45"/>
    </row>
    <row r="188" spans="1:6" ht="15">
      <c r="A188" s="46">
        <v>3</v>
      </c>
      <c r="B188" s="11" t="s">
        <v>136</v>
      </c>
      <c r="C188" s="15" t="s">
        <v>43</v>
      </c>
      <c r="D188" s="63">
        <v>17</v>
      </c>
      <c r="E188" s="39"/>
      <c r="F188" s="45"/>
    </row>
    <row r="189" spans="1:6" ht="15">
      <c r="A189" s="46">
        <v>4</v>
      </c>
      <c r="B189" s="11" t="s">
        <v>137</v>
      </c>
      <c r="C189" s="15" t="s">
        <v>43</v>
      </c>
      <c r="D189" s="63">
        <v>1</v>
      </c>
      <c r="E189" s="39"/>
      <c r="F189" s="45"/>
    </row>
    <row r="190" spans="1:6" ht="15">
      <c r="A190" s="46">
        <v>5</v>
      </c>
      <c r="B190" s="11" t="s">
        <v>138</v>
      </c>
      <c r="C190" s="15" t="s">
        <v>43</v>
      </c>
      <c r="D190" s="63">
        <v>22</v>
      </c>
      <c r="E190" s="39"/>
      <c r="F190" s="45"/>
    </row>
    <row r="191" spans="1:6" ht="15">
      <c r="A191" s="46">
        <v>6</v>
      </c>
      <c r="B191" s="11" t="s">
        <v>139</v>
      </c>
      <c r="C191" s="15" t="s">
        <v>43</v>
      </c>
      <c r="D191" s="63">
        <v>9</v>
      </c>
      <c r="E191" s="39"/>
      <c r="F191" s="45"/>
    </row>
    <row r="192" spans="1:6" ht="15">
      <c r="A192" s="46">
        <v>7</v>
      </c>
      <c r="B192" s="11" t="s">
        <v>140</v>
      </c>
      <c r="C192" s="15" t="s">
        <v>43</v>
      </c>
      <c r="D192" s="63">
        <v>8</v>
      </c>
      <c r="E192" s="39"/>
      <c r="F192" s="45"/>
    </row>
    <row r="193" spans="1:6" ht="15">
      <c r="A193" s="46">
        <v>8</v>
      </c>
      <c r="B193" s="11" t="s">
        <v>141</v>
      </c>
      <c r="C193" s="15" t="s">
        <v>43</v>
      </c>
      <c r="D193" s="63">
        <v>1</v>
      </c>
      <c r="E193" s="39"/>
      <c r="F193" s="45"/>
    </row>
    <row r="194" spans="1:6" ht="15">
      <c r="A194" s="46">
        <v>9</v>
      </c>
      <c r="B194" s="11" t="s">
        <v>142</v>
      </c>
      <c r="C194" s="15" t="s">
        <v>43</v>
      </c>
      <c r="D194" s="63">
        <v>1</v>
      </c>
      <c r="E194" s="39"/>
      <c r="F194" s="45"/>
    </row>
    <row r="195" spans="1:6" ht="15">
      <c r="A195" s="46">
        <v>10</v>
      </c>
      <c r="B195" s="11" t="s">
        <v>143</v>
      </c>
      <c r="C195" s="15" t="s">
        <v>43</v>
      </c>
      <c r="D195" s="63">
        <v>2</v>
      </c>
      <c r="E195" s="39"/>
      <c r="F195" s="45"/>
    </row>
    <row r="196" spans="1:6" ht="15">
      <c r="A196" s="46">
        <v>11</v>
      </c>
      <c r="B196" s="11" t="s">
        <v>144</v>
      </c>
      <c r="C196" s="15" t="s">
        <v>43</v>
      </c>
      <c r="D196" s="63">
        <v>28</v>
      </c>
      <c r="E196" s="39"/>
      <c r="F196" s="45"/>
    </row>
    <row r="197" spans="1:6" ht="15">
      <c r="A197" s="89" t="s">
        <v>369</v>
      </c>
      <c r="B197" s="90"/>
      <c r="C197" s="90"/>
      <c r="D197" s="90"/>
      <c r="E197" s="90"/>
      <c r="F197" s="91"/>
    </row>
    <row r="198" spans="1:6" ht="26.25">
      <c r="A198" s="46">
        <v>1</v>
      </c>
      <c r="B198" s="11" t="s">
        <v>145</v>
      </c>
      <c r="C198" s="15" t="s">
        <v>323</v>
      </c>
      <c r="D198" s="60">
        <f>D203*2</f>
        <v>200</v>
      </c>
      <c r="E198" s="39"/>
      <c r="F198" s="45"/>
    </row>
    <row r="199" spans="1:6" ht="15">
      <c r="A199" s="46">
        <v>2</v>
      </c>
      <c r="B199" s="11" t="s">
        <v>146</v>
      </c>
      <c r="C199" s="15" t="s">
        <v>323</v>
      </c>
      <c r="D199" s="60">
        <f>D203*0.1</f>
        <v>10</v>
      </c>
      <c r="E199" s="39"/>
      <c r="F199" s="45"/>
    </row>
    <row r="200" spans="1:6" ht="15">
      <c r="A200" s="46">
        <v>3</v>
      </c>
      <c r="B200" s="11" t="s">
        <v>147</v>
      </c>
      <c r="C200" s="15" t="s">
        <v>323</v>
      </c>
      <c r="D200" s="60">
        <f>(0.4*D203)-((3.14*0.11^2)/4)*D203</f>
        <v>39.05015</v>
      </c>
      <c r="E200" s="39"/>
      <c r="F200" s="45"/>
    </row>
    <row r="201" spans="1:6" ht="15">
      <c r="A201" s="46">
        <v>4</v>
      </c>
      <c r="B201" s="11" t="s">
        <v>148</v>
      </c>
      <c r="C201" s="15" t="s">
        <v>323</v>
      </c>
      <c r="D201" s="60">
        <f>D203*0.2</f>
        <v>20</v>
      </c>
      <c r="E201" s="39"/>
      <c r="F201" s="45"/>
    </row>
    <row r="202" spans="1:6" ht="15">
      <c r="A202" s="46">
        <v>5</v>
      </c>
      <c r="B202" s="11" t="s">
        <v>149</v>
      </c>
      <c r="C202" s="15" t="s">
        <v>323</v>
      </c>
      <c r="D202" s="60">
        <f>D198-D199-D200-D201-((3.14*0.11^2)/4)*D203</f>
        <v>130</v>
      </c>
      <c r="E202" s="39"/>
      <c r="F202" s="45"/>
    </row>
    <row r="203" spans="1:6" ht="15">
      <c r="A203" s="46">
        <v>6</v>
      </c>
      <c r="B203" s="11" t="s">
        <v>150</v>
      </c>
      <c r="C203" s="15" t="s">
        <v>21</v>
      </c>
      <c r="D203" s="60">
        <v>100</v>
      </c>
      <c r="E203" s="39"/>
      <c r="F203" s="45"/>
    </row>
    <row r="204" spans="1:6" ht="15">
      <c r="A204" s="46">
        <v>7</v>
      </c>
      <c r="B204" s="11" t="s">
        <v>151</v>
      </c>
      <c r="C204" s="15" t="s">
        <v>43</v>
      </c>
      <c r="D204" s="63">
        <v>4</v>
      </c>
      <c r="E204" s="39"/>
      <c r="F204" s="45"/>
    </row>
    <row r="205" spans="1:6" ht="26.25">
      <c r="A205" s="46">
        <v>8</v>
      </c>
      <c r="B205" s="11" t="s">
        <v>152</v>
      </c>
      <c r="C205" s="15" t="s">
        <v>323</v>
      </c>
      <c r="D205" s="60">
        <f>25*1.2*1.6</f>
        <v>48</v>
      </c>
      <c r="E205" s="39"/>
      <c r="F205" s="45"/>
    </row>
    <row r="206" spans="1:6" ht="15">
      <c r="A206" s="46">
        <v>9</v>
      </c>
      <c r="B206" s="11" t="s">
        <v>153</v>
      </c>
      <c r="C206" s="15" t="s">
        <v>323</v>
      </c>
      <c r="D206" s="60">
        <f>25*0.1*1.2</f>
        <v>3</v>
      </c>
      <c r="E206" s="39"/>
      <c r="F206" s="45"/>
    </row>
    <row r="207" spans="1:6" ht="26.25">
      <c r="A207" s="46">
        <v>10</v>
      </c>
      <c r="B207" s="11" t="s">
        <v>154</v>
      </c>
      <c r="C207" s="15" t="s">
        <v>323</v>
      </c>
      <c r="D207" s="60">
        <f>0.13*1.2*25-((3.14*0.03^2)/4)*25</f>
        <v>3.8823374999999998</v>
      </c>
      <c r="E207" s="39"/>
      <c r="F207" s="45"/>
    </row>
    <row r="208" spans="1:6" ht="15">
      <c r="A208" s="46">
        <v>11</v>
      </c>
      <c r="B208" s="11" t="s">
        <v>155</v>
      </c>
      <c r="C208" s="15" t="s">
        <v>21</v>
      </c>
      <c r="D208" s="60">
        <f>D205-D206-D207</f>
        <v>41.1176625</v>
      </c>
      <c r="E208" s="39"/>
      <c r="F208" s="45"/>
    </row>
    <row r="209" spans="1:6" ht="15">
      <c r="A209" s="46">
        <v>12</v>
      </c>
      <c r="B209" s="11" t="s">
        <v>156</v>
      </c>
      <c r="C209" s="15" t="s">
        <v>21</v>
      </c>
      <c r="D209" s="60">
        <v>25</v>
      </c>
      <c r="E209" s="39"/>
      <c r="F209" s="45"/>
    </row>
    <row r="210" spans="1:6" ht="15">
      <c r="A210" s="46">
        <v>13</v>
      </c>
      <c r="B210" s="11" t="s">
        <v>157</v>
      </c>
      <c r="C210" s="15" t="s">
        <v>43</v>
      </c>
      <c r="D210" s="63">
        <v>2</v>
      </c>
      <c r="E210" s="39"/>
      <c r="F210" s="45"/>
    </row>
    <row r="211" spans="1:6" ht="26.25">
      <c r="A211" s="46">
        <v>14</v>
      </c>
      <c r="B211" s="11" t="s">
        <v>158</v>
      </c>
      <c r="C211" s="15" t="s">
        <v>323</v>
      </c>
      <c r="D211" s="60">
        <f>(30+47)*1.2</f>
        <v>92.39999999999999</v>
      </c>
      <c r="E211" s="39"/>
      <c r="F211" s="45"/>
    </row>
    <row r="212" spans="1:6" ht="15">
      <c r="A212" s="46">
        <v>15</v>
      </c>
      <c r="B212" s="11" t="s">
        <v>159</v>
      </c>
      <c r="C212" s="15" t="s">
        <v>323</v>
      </c>
      <c r="D212" s="60">
        <f>(30+47)*0.1</f>
        <v>7.7</v>
      </c>
      <c r="E212" s="39"/>
      <c r="F212" s="45"/>
    </row>
    <row r="213" spans="1:6" ht="15">
      <c r="A213" s="46">
        <v>16</v>
      </c>
      <c r="B213" s="11" t="s">
        <v>160</v>
      </c>
      <c r="C213" s="15" t="s">
        <v>323</v>
      </c>
      <c r="D213" s="60">
        <v>17.7</v>
      </c>
      <c r="E213" s="39"/>
      <c r="F213" s="45"/>
    </row>
    <row r="214" spans="1:6" ht="26.25">
      <c r="A214" s="46">
        <v>17</v>
      </c>
      <c r="B214" s="11" t="s">
        <v>161</v>
      </c>
      <c r="C214" s="15" t="s">
        <v>323</v>
      </c>
      <c r="D214" s="60">
        <v>67</v>
      </c>
      <c r="E214" s="39"/>
      <c r="F214" s="45"/>
    </row>
    <row r="215" spans="1:6" ht="15">
      <c r="A215" s="46">
        <v>18</v>
      </c>
      <c r="B215" s="11" t="s">
        <v>162</v>
      </c>
      <c r="C215" s="15" t="s">
        <v>21</v>
      </c>
      <c r="D215" s="60">
        <v>47</v>
      </c>
      <c r="E215" s="39"/>
      <c r="F215" s="45"/>
    </row>
    <row r="216" spans="1:6" ht="26.25">
      <c r="A216" s="46">
        <v>19</v>
      </c>
      <c r="B216" s="11" t="s">
        <v>163</v>
      </c>
      <c r="C216" s="15" t="s">
        <v>43</v>
      </c>
      <c r="D216" s="63">
        <v>2</v>
      </c>
      <c r="E216" s="39"/>
      <c r="F216" s="45"/>
    </row>
    <row r="217" spans="1:6" ht="26.25">
      <c r="A217" s="46">
        <v>20</v>
      </c>
      <c r="B217" s="11" t="s">
        <v>164</v>
      </c>
      <c r="C217" s="15" t="s">
        <v>43</v>
      </c>
      <c r="D217" s="63">
        <v>28</v>
      </c>
      <c r="E217" s="39"/>
      <c r="F217" s="45"/>
    </row>
    <row r="218" spans="1:6" ht="15">
      <c r="A218" s="89" t="s">
        <v>370</v>
      </c>
      <c r="B218" s="90"/>
      <c r="C218" s="90"/>
      <c r="D218" s="90"/>
      <c r="E218" s="90"/>
      <c r="F218" s="91"/>
    </row>
    <row r="219" spans="1:6" ht="15">
      <c r="A219" s="46">
        <v>21</v>
      </c>
      <c r="B219" s="11" t="s">
        <v>165</v>
      </c>
      <c r="C219" s="15" t="s">
        <v>21</v>
      </c>
      <c r="D219" s="60">
        <v>257</v>
      </c>
      <c r="E219" s="39"/>
      <c r="F219" s="45"/>
    </row>
    <row r="220" spans="1:6" ht="15">
      <c r="A220" s="46">
        <v>22</v>
      </c>
      <c r="B220" s="11" t="s">
        <v>166</v>
      </c>
      <c r="C220" s="15" t="s">
        <v>43</v>
      </c>
      <c r="D220" s="63">
        <v>178</v>
      </c>
      <c r="E220" s="39"/>
      <c r="F220" s="45"/>
    </row>
    <row r="221" spans="1:6" ht="15">
      <c r="A221" s="46">
        <v>23</v>
      </c>
      <c r="B221" s="11" t="s">
        <v>167</v>
      </c>
      <c r="C221" s="15" t="s">
        <v>21</v>
      </c>
      <c r="D221" s="60">
        <v>206</v>
      </c>
      <c r="E221" s="39"/>
      <c r="F221" s="45"/>
    </row>
    <row r="222" spans="1:6" ht="15">
      <c r="A222" s="92" t="s">
        <v>168</v>
      </c>
      <c r="B222" s="93"/>
      <c r="C222" s="93"/>
      <c r="D222" s="93"/>
      <c r="E222" s="93"/>
      <c r="F222" s="94"/>
    </row>
    <row r="223" spans="1:6" ht="15">
      <c r="A223" s="89" t="s">
        <v>371</v>
      </c>
      <c r="B223" s="90"/>
      <c r="C223" s="90"/>
      <c r="D223" s="90"/>
      <c r="E223" s="90"/>
      <c r="F223" s="91"/>
    </row>
    <row r="224" spans="1:6" ht="39">
      <c r="A224" s="46">
        <v>1</v>
      </c>
      <c r="B224" s="11" t="s">
        <v>169</v>
      </c>
      <c r="C224" s="15" t="s">
        <v>43</v>
      </c>
      <c r="D224" s="63">
        <v>1</v>
      </c>
      <c r="E224" s="39"/>
      <c r="F224" s="45"/>
    </row>
    <row r="225" spans="1:6" s="5" customFormat="1" ht="12.75">
      <c r="A225" s="46">
        <v>2</v>
      </c>
      <c r="B225" s="11" t="s">
        <v>170</v>
      </c>
      <c r="C225" s="15" t="s">
        <v>43</v>
      </c>
      <c r="D225" s="63">
        <v>1</v>
      </c>
      <c r="E225" s="40"/>
      <c r="F225" s="49"/>
    </row>
    <row r="226" spans="1:6" s="6" customFormat="1" ht="15">
      <c r="A226" s="46">
        <v>3</v>
      </c>
      <c r="B226" s="11" t="s">
        <v>171</v>
      </c>
      <c r="C226" s="15" t="s">
        <v>43</v>
      </c>
      <c r="D226" s="63">
        <v>1</v>
      </c>
      <c r="E226" s="40"/>
      <c r="F226" s="49"/>
    </row>
    <row r="227" spans="1:6" s="7" customFormat="1" ht="17.25">
      <c r="A227" s="46">
        <v>4</v>
      </c>
      <c r="B227" s="11" t="s">
        <v>172</v>
      </c>
      <c r="C227" s="15" t="s">
        <v>43</v>
      </c>
      <c r="D227" s="63">
        <v>1</v>
      </c>
      <c r="E227" s="40"/>
      <c r="F227" s="49"/>
    </row>
    <row r="228" spans="1:6" ht="26.25">
      <c r="A228" s="46">
        <v>5</v>
      </c>
      <c r="B228" s="11" t="s">
        <v>173</v>
      </c>
      <c r="C228" s="15" t="s">
        <v>43</v>
      </c>
      <c r="D228" s="63">
        <v>2</v>
      </c>
      <c r="E228" s="39"/>
      <c r="F228" s="45"/>
    </row>
    <row r="229" spans="1:6" ht="26.25">
      <c r="A229" s="46">
        <v>6</v>
      </c>
      <c r="B229" s="11" t="s">
        <v>174</v>
      </c>
      <c r="C229" s="15" t="s">
        <v>43</v>
      </c>
      <c r="D229" s="63">
        <v>94</v>
      </c>
      <c r="E229" s="39"/>
      <c r="F229" s="45"/>
    </row>
    <row r="230" spans="1:6" ht="26.25">
      <c r="A230" s="46">
        <v>7</v>
      </c>
      <c r="B230" s="11" t="s">
        <v>175</v>
      </c>
      <c r="C230" s="15" t="s">
        <v>43</v>
      </c>
      <c r="D230" s="63">
        <v>20</v>
      </c>
      <c r="E230" s="39"/>
      <c r="F230" s="45"/>
    </row>
    <row r="231" spans="1:6" ht="26.25">
      <c r="A231" s="46">
        <v>8</v>
      </c>
      <c r="B231" s="11" t="s">
        <v>176</v>
      </c>
      <c r="C231" s="15" t="s">
        <v>43</v>
      </c>
      <c r="D231" s="63">
        <v>36</v>
      </c>
      <c r="E231" s="39"/>
      <c r="F231" s="45"/>
    </row>
    <row r="232" spans="1:6" ht="15">
      <c r="A232" s="46">
        <v>9</v>
      </c>
      <c r="B232" s="11" t="s">
        <v>177</v>
      </c>
      <c r="C232" s="15" t="s">
        <v>43</v>
      </c>
      <c r="D232" s="63">
        <v>2</v>
      </c>
      <c r="E232" s="39"/>
      <c r="F232" s="45"/>
    </row>
    <row r="233" spans="1:6" ht="15">
      <c r="A233" s="44">
        <v>10</v>
      </c>
      <c r="B233" s="10" t="s">
        <v>178</v>
      </c>
      <c r="C233" s="20" t="s">
        <v>21</v>
      </c>
      <c r="D233" s="62">
        <v>1860</v>
      </c>
      <c r="E233" s="39"/>
      <c r="F233" s="45"/>
    </row>
    <row r="234" spans="1:6" ht="15">
      <c r="A234" s="44">
        <v>11</v>
      </c>
      <c r="B234" s="10" t="s">
        <v>179</v>
      </c>
      <c r="C234" s="20" t="s">
        <v>21</v>
      </c>
      <c r="D234" s="62">
        <v>230</v>
      </c>
      <c r="E234" s="39"/>
      <c r="F234" s="45"/>
    </row>
    <row r="235" spans="1:6" ht="15">
      <c r="A235" s="44">
        <v>12</v>
      </c>
      <c r="B235" s="10" t="s">
        <v>180</v>
      </c>
      <c r="C235" s="20" t="s">
        <v>21</v>
      </c>
      <c r="D235" s="62">
        <v>160</v>
      </c>
      <c r="E235" s="39"/>
      <c r="F235" s="45"/>
    </row>
    <row r="236" spans="1:6" ht="15">
      <c r="A236" s="44">
        <v>13</v>
      </c>
      <c r="B236" s="10" t="s">
        <v>181</v>
      </c>
      <c r="C236" s="20" t="s">
        <v>21</v>
      </c>
      <c r="D236" s="62">
        <v>250</v>
      </c>
      <c r="E236" s="39"/>
      <c r="F236" s="45"/>
    </row>
    <row r="237" spans="1:6" ht="15">
      <c r="A237" s="44">
        <v>14</v>
      </c>
      <c r="B237" s="10" t="s">
        <v>182</v>
      </c>
      <c r="C237" s="20" t="s">
        <v>21</v>
      </c>
      <c r="D237" s="62">
        <v>120</v>
      </c>
      <c r="E237" s="39"/>
      <c r="F237" s="45"/>
    </row>
    <row r="238" spans="1:6" ht="15">
      <c r="A238" s="44">
        <v>15</v>
      </c>
      <c r="B238" s="10" t="s">
        <v>183</v>
      </c>
      <c r="C238" s="20" t="s">
        <v>21</v>
      </c>
      <c r="D238" s="62">
        <v>60</v>
      </c>
      <c r="E238" s="39"/>
      <c r="F238" s="45"/>
    </row>
    <row r="239" spans="1:6" ht="15">
      <c r="A239" s="44">
        <v>16</v>
      </c>
      <c r="B239" s="10" t="s">
        <v>184</v>
      </c>
      <c r="C239" s="20" t="s">
        <v>21</v>
      </c>
      <c r="D239" s="62">
        <v>2000</v>
      </c>
      <c r="E239" s="39"/>
      <c r="F239" s="45"/>
    </row>
    <row r="240" spans="1:6" ht="15">
      <c r="A240" s="44">
        <v>17</v>
      </c>
      <c r="B240" s="10" t="s">
        <v>185</v>
      </c>
      <c r="C240" s="20" t="s">
        <v>21</v>
      </c>
      <c r="D240" s="62">
        <v>70</v>
      </c>
      <c r="E240" s="39"/>
      <c r="F240" s="45"/>
    </row>
    <row r="241" spans="1:6" ht="15">
      <c r="A241" s="46">
        <v>18</v>
      </c>
      <c r="B241" s="11" t="s">
        <v>186</v>
      </c>
      <c r="C241" s="15" t="s">
        <v>43</v>
      </c>
      <c r="D241" s="63">
        <v>1</v>
      </c>
      <c r="E241" s="39"/>
      <c r="F241" s="45"/>
    </row>
    <row r="242" spans="1:6" ht="15">
      <c r="A242" s="46">
        <v>19</v>
      </c>
      <c r="B242" s="11" t="s">
        <v>187</v>
      </c>
      <c r="C242" s="15" t="s">
        <v>43</v>
      </c>
      <c r="D242" s="63">
        <v>54</v>
      </c>
      <c r="E242" s="39"/>
      <c r="F242" s="45"/>
    </row>
    <row r="243" spans="1:6" ht="15">
      <c r="A243" s="46">
        <v>20</v>
      </c>
      <c r="B243" s="11" t="s">
        <v>188</v>
      </c>
      <c r="C243" s="15" t="s">
        <v>43</v>
      </c>
      <c r="D243" s="63">
        <v>1</v>
      </c>
      <c r="E243" s="39"/>
      <c r="F243" s="45"/>
    </row>
    <row r="244" spans="1:6" ht="15">
      <c r="A244" s="89" t="s">
        <v>372</v>
      </c>
      <c r="B244" s="90"/>
      <c r="C244" s="90"/>
      <c r="D244" s="90"/>
      <c r="E244" s="90"/>
      <c r="F244" s="91"/>
    </row>
    <row r="245" spans="1:6" ht="15">
      <c r="A245" s="46">
        <v>21</v>
      </c>
      <c r="B245" s="11" t="s">
        <v>189</v>
      </c>
      <c r="C245" s="15" t="s">
        <v>3</v>
      </c>
      <c r="D245" s="60">
        <v>8</v>
      </c>
      <c r="E245" s="39"/>
      <c r="F245" s="45"/>
    </row>
    <row r="246" spans="1:6" ht="15">
      <c r="A246" s="46">
        <v>22</v>
      </c>
      <c r="B246" s="11" t="s">
        <v>190</v>
      </c>
      <c r="C246" s="15" t="s">
        <v>3</v>
      </c>
      <c r="D246" s="60">
        <v>30</v>
      </c>
      <c r="E246" s="39"/>
      <c r="F246" s="45"/>
    </row>
    <row r="247" spans="1:6" ht="15">
      <c r="A247" s="46">
        <v>23</v>
      </c>
      <c r="B247" s="11" t="s">
        <v>191</v>
      </c>
      <c r="C247" s="15" t="s">
        <v>21</v>
      </c>
      <c r="D247" s="60">
        <v>1200</v>
      </c>
      <c r="E247" s="39"/>
      <c r="F247" s="45"/>
    </row>
    <row r="248" spans="1:6" ht="15">
      <c r="A248" s="46">
        <v>24</v>
      </c>
      <c r="B248" s="11" t="s">
        <v>192</v>
      </c>
      <c r="C248" s="15" t="s">
        <v>21</v>
      </c>
      <c r="D248" s="60">
        <v>2000</v>
      </c>
      <c r="E248" s="39"/>
      <c r="F248" s="45"/>
    </row>
    <row r="249" spans="1:6" ht="15">
      <c r="A249" s="46">
        <v>25</v>
      </c>
      <c r="B249" s="11" t="s">
        <v>178</v>
      </c>
      <c r="C249" s="15" t="s">
        <v>21</v>
      </c>
      <c r="D249" s="60">
        <v>3000</v>
      </c>
      <c r="E249" s="39"/>
      <c r="F249" s="45"/>
    </row>
    <row r="250" spans="1:6" ht="15">
      <c r="A250" s="46">
        <v>26</v>
      </c>
      <c r="B250" s="11" t="s">
        <v>193</v>
      </c>
      <c r="C250" s="15" t="s">
        <v>43</v>
      </c>
      <c r="D250" s="60">
        <v>3</v>
      </c>
      <c r="E250" s="39"/>
      <c r="F250" s="45"/>
    </row>
    <row r="251" spans="1:6" ht="15">
      <c r="A251" s="46">
        <v>27</v>
      </c>
      <c r="B251" s="11" t="s">
        <v>194</v>
      </c>
      <c r="C251" s="15" t="s">
        <v>43</v>
      </c>
      <c r="D251" s="60">
        <v>38</v>
      </c>
      <c r="E251" s="39"/>
      <c r="F251" s="45"/>
    </row>
    <row r="252" spans="1:6" ht="15">
      <c r="A252" s="46">
        <v>28</v>
      </c>
      <c r="B252" s="11" t="s">
        <v>195</v>
      </c>
      <c r="C252" s="15" t="s">
        <v>43</v>
      </c>
      <c r="D252" s="60">
        <v>1</v>
      </c>
      <c r="E252" s="39"/>
      <c r="F252" s="45"/>
    </row>
    <row r="253" spans="1:6" ht="15">
      <c r="A253" s="46">
        <v>29</v>
      </c>
      <c r="B253" s="11" t="s">
        <v>196</v>
      </c>
      <c r="C253" s="15" t="s">
        <v>43</v>
      </c>
      <c r="D253" s="60">
        <v>1</v>
      </c>
      <c r="E253" s="39"/>
      <c r="F253" s="45"/>
    </row>
    <row r="254" spans="1:6" ht="15">
      <c r="A254" s="46">
        <v>30</v>
      </c>
      <c r="B254" s="11" t="s">
        <v>197</v>
      </c>
      <c r="C254" s="15" t="s">
        <v>43</v>
      </c>
      <c r="D254" s="60">
        <v>1</v>
      </c>
      <c r="E254" s="39"/>
      <c r="F254" s="45"/>
    </row>
    <row r="255" spans="1:6" ht="15">
      <c r="A255" s="46">
        <v>31</v>
      </c>
      <c r="B255" s="11" t="s">
        <v>198</v>
      </c>
      <c r="C255" s="15" t="s">
        <v>43</v>
      </c>
      <c r="D255" s="60">
        <v>4</v>
      </c>
      <c r="E255" s="39"/>
      <c r="F255" s="45"/>
    </row>
    <row r="256" spans="1:6" ht="15">
      <c r="A256" s="89" t="s">
        <v>373</v>
      </c>
      <c r="B256" s="90"/>
      <c r="C256" s="90"/>
      <c r="D256" s="90"/>
      <c r="E256" s="90"/>
      <c r="F256" s="91"/>
    </row>
    <row r="257" spans="1:6" ht="15">
      <c r="A257" s="46">
        <v>32</v>
      </c>
      <c r="B257" s="11" t="s">
        <v>199</v>
      </c>
      <c r="C257" s="15" t="s">
        <v>43</v>
      </c>
      <c r="D257" s="63">
        <v>1</v>
      </c>
      <c r="E257" s="39"/>
      <c r="F257" s="45"/>
    </row>
    <row r="258" spans="1:6" ht="15">
      <c r="A258" s="46">
        <v>33</v>
      </c>
      <c r="B258" s="11" t="s">
        <v>200</v>
      </c>
      <c r="C258" s="15" t="s">
        <v>43</v>
      </c>
      <c r="D258" s="63">
        <v>2</v>
      </c>
      <c r="E258" s="39"/>
      <c r="F258" s="45"/>
    </row>
    <row r="259" spans="1:6" ht="15">
      <c r="A259" s="46">
        <v>34</v>
      </c>
      <c r="B259" s="11" t="s">
        <v>201</v>
      </c>
      <c r="C259" s="15" t="s">
        <v>43</v>
      </c>
      <c r="D259" s="63">
        <v>2</v>
      </c>
      <c r="E259" s="39"/>
      <c r="F259" s="45"/>
    </row>
    <row r="260" spans="1:6" ht="15">
      <c r="A260" s="46">
        <v>35</v>
      </c>
      <c r="B260" s="11" t="s">
        <v>202</v>
      </c>
      <c r="C260" s="15" t="s">
        <v>43</v>
      </c>
      <c r="D260" s="63">
        <v>2</v>
      </c>
      <c r="E260" s="39"/>
      <c r="F260" s="45"/>
    </row>
    <row r="261" spans="1:6" ht="15">
      <c r="A261" s="46">
        <v>36</v>
      </c>
      <c r="B261" s="11" t="s">
        <v>203</v>
      </c>
      <c r="C261" s="15" t="s">
        <v>43</v>
      </c>
      <c r="D261" s="63">
        <v>2</v>
      </c>
      <c r="E261" s="39"/>
      <c r="F261" s="45"/>
    </row>
    <row r="262" spans="1:6" ht="15">
      <c r="A262" s="46">
        <v>37</v>
      </c>
      <c r="B262" s="11" t="s">
        <v>185</v>
      </c>
      <c r="C262" s="15" t="s">
        <v>21</v>
      </c>
      <c r="D262" s="60">
        <v>450</v>
      </c>
      <c r="E262" s="39"/>
      <c r="F262" s="45"/>
    </row>
    <row r="263" spans="1:6" ht="15">
      <c r="A263" s="46">
        <v>38</v>
      </c>
      <c r="B263" s="11" t="s">
        <v>184</v>
      </c>
      <c r="C263" s="15" t="s">
        <v>21</v>
      </c>
      <c r="D263" s="60">
        <v>450</v>
      </c>
      <c r="E263" s="39"/>
      <c r="F263" s="45"/>
    </row>
    <row r="264" spans="1:6" ht="15">
      <c r="A264" s="46">
        <v>39</v>
      </c>
      <c r="B264" s="11" t="s">
        <v>178</v>
      </c>
      <c r="C264" s="15" t="s">
        <v>21</v>
      </c>
      <c r="D264" s="60">
        <v>860</v>
      </c>
      <c r="E264" s="39"/>
      <c r="F264" s="45"/>
    </row>
    <row r="265" spans="1:6" ht="15">
      <c r="A265" s="89" t="s">
        <v>374</v>
      </c>
      <c r="B265" s="90"/>
      <c r="C265" s="90"/>
      <c r="D265" s="90"/>
      <c r="E265" s="90"/>
      <c r="F265" s="91"/>
    </row>
    <row r="266" spans="1:6" ht="39">
      <c r="A266" s="46">
        <v>40</v>
      </c>
      <c r="B266" s="11" t="s">
        <v>204</v>
      </c>
      <c r="C266" s="15" t="s">
        <v>43</v>
      </c>
      <c r="D266" s="63">
        <v>1</v>
      </c>
      <c r="E266" s="39"/>
      <c r="F266" s="45"/>
    </row>
    <row r="267" spans="1:6" ht="15">
      <c r="A267" s="46">
        <v>41</v>
      </c>
      <c r="B267" s="11" t="s">
        <v>205</v>
      </c>
      <c r="C267" s="15" t="s">
        <v>21</v>
      </c>
      <c r="D267" s="60">
        <v>70</v>
      </c>
      <c r="E267" s="39"/>
      <c r="F267" s="45"/>
    </row>
    <row r="268" spans="1:6" ht="15">
      <c r="A268" s="46">
        <v>42</v>
      </c>
      <c r="B268" s="11" t="s">
        <v>206</v>
      </c>
      <c r="C268" s="15" t="s">
        <v>21</v>
      </c>
      <c r="D268" s="60">
        <v>6</v>
      </c>
      <c r="E268" s="39"/>
      <c r="F268" s="45"/>
    </row>
    <row r="269" spans="1:6" ht="26.25">
      <c r="A269" s="46">
        <v>43</v>
      </c>
      <c r="B269" s="11" t="s">
        <v>207</v>
      </c>
      <c r="C269" s="15" t="s">
        <v>43</v>
      </c>
      <c r="D269" s="63">
        <v>2</v>
      </c>
      <c r="E269" s="39"/>
      <c r="F269" s="45"/>
    </row>
    <row r="270" spans="1:6" ht="15">
      <c r="A270" s="46">
        <v>44</v>
      </c>
      <c r="B270" s="11" t="s">
        <v>208</v>
      </c>
      <c r="C270" s="15" t="s">
        <v>43</v>
      </c>
      <c r="D270" s="63">
        <v>2</v>
      </c>
      <c r="E270" s="39"/>
      <c r="F270" s="45"/>
    </row>
    <row r="271" spans="1:6" ht="15">
      <c r="A271" s="89" t="s">
        <v>375</v>
      </c>
      <c r="B271" s="90"/>
      <c r="C271" s="90"/>
      <c r="D271" s="90"/>
      <c r="E271" s="90"/>
      <c r="F271" s="91"/>
    </row>
    <row r="272" spans="1:6" ht="15">
      <c r="A272" s="46">
        <v>45</v>
      </c>
      <c r="B272" s="11" t="s">
        <v>209</v>
      </c>
      <c r="C272" s="15" t="s">
        <v>21</v>
      </c>
      <c r="D272" s="60">
        <v>15</v>
      </c>
      <c r="E272" s="39"/>
      <c r="F272" s="45"/>
    </row>
    <row r="273" spans="1:6" ht="26.25">
      <c r="A273" s="46">
        <v>46</v>
      </c>
      <c r="B273" s="11" t="s">
        <v>210</v>
      </c>
      <c r="C273" s="15" t="s">
        <v>43</v>
      </c>
      <c r="D273" s="63">
        <v>1</v>
      </c>
      <c r="E273" s="39"/>
      <c r="F273" s="45"/>
    </row>
    <row r="274" spans="1:6" ht="15">
      <c r="A274" s="46">
        <v>47</v>
      </c>
      <c r="B274" s="11" t="s">
        <v>208</v>
      </c>
      <c r="C274" s="15" t="s">
        <v>43</v>
      </c>
      <c r="D274" s="63">
        <v>1</v>
      </c>
      <c r="E274" s="39"/>
      <c r="F274" s="45"/>
    </row>
    <row r="275" spans="1:6" ht="15">
      <c r="A275" s="89" t="s">
        <v>376</v>
      </c>
      <c r="B275" s="90"/>
      <c r="C275" s="90"/>
      <c r="D275" s="90"/>
      <c r="E275" s="90"/>
      <c r="F275" s="91"/>
    </row>
    <row r="276" spans="1:6" ht="26.25">
      <c r="A276" s="46">
        <v>48</v>
      </c>
      <c r="B276" s="11" t="s">
        <v>211</v>
      </c>
      <c r="C276" s="12" t="s">
        <v>43</v>
      </c>
      <c r="D276" s="57">
        <v>1</v>
      </c>
      <c r="E276" s="39"/>
      <c r="F276" s="45"/>
    </row>
    <row r="277" spans="1:6" ht="15">
      <c r="A277" s="46">
        <v>49</v>
      </c>
      <c r="B277" s="11" t="s">
        <v>212</v>
      </c>
      <c r="C277" s="12" t="s">
        <v>21</v>
      </c>
      <c r="D277" s="14">
        <v>3300</v>
      </c>
      <c r="E277" s="39"/>
      <c r="F277" s="45"/>
    </row>
    <row r="278" spans="1:6" ht="15">
      <c r="A278" s="46">
        <v>50</v>
      </c>
      <c r="B278" s="11" t="s">
        <v>213</v>
      </c>
      <c r="C278" s="12" t="s">
        <v>43</v>
      </c>
      <c r="D278" s="57">
        <v>24</v>
      </c>
      <c r="E278" s="39"/>
      <c r="F278" s="45"/>
    </row>
    <row r="279" spans="1:6" ht="15">
      <c r="A279" s="46">
        <v>51</v>
      </c>
      <c r="B279" s="11" t="s">
        <v>214</v>
      </c>
      <c r="C279" s="12" t="s">
        <v>43</v>
      </c>
      <c r="D279" s="57">
        <v>166</v>
      </c>
      <c r="E279" s="39"/>
      <c r="F279" s="45"/>
    </row>
    <row r="280" spans="1:6" ht="15">
      <c r="A280" s="46">
        <v>52</v>
      </c>
      <c r="B280" s="11" t="s">
        <v>215</v>
      </c>
      <c r="C280" s="12" t="s">
        <v>43</v>
      </c>
      <c r="D280" s="57">
        <v>1</v>
      </c>
      <c r="E280" s="39"/>
      <c r="F280" s="45"/>
    </row>
    <row r="281" spans="1:6" ht="15">
      <c r="A281" s="46">
        <v>53</v>
      </c>
      <c r="B281" s="11" t="s">
        <v>216</v>
      </c>
      <c r="C281" s="12" t="s">
        <v>43</v>
      </c>
      <c r="D281" s="57">
        <v>21</v>
      </c>
      <c r="E281" s="39"/>
      <c r="F281" s="45"/>
    </row>
    <row r="282" spans="1:6" ht="15">
      <c r="A282" s="46">
        <v>54</v>
      </c>
      <c r="B282" s="11" t="s">
        <v>217</v>
      </c>
      <c r="C282" s="12" t="s">
        <v>43</v>
      </c>
      <c r="D282" s="57">
        <v>2</v>
      </c>
      <c r="E282" s="39"/>
      <c r="F282" s="45"/>
    </row>
    <row r="283" spans="1:6" ht="15">
      <c r="A283" s="46">
        <v>55</v>
      </c>
      <c r="B283" s="11" t="s">
        <v>218</v>
      </c>
      <c r="C283" s="12" t="s">
        <v>43</v>
      </c>
      <c r="D283" s="57">
        <v>1</v>
      </c>
      <c r="E283" s="39"/>
      <c r="F283" s="45"/>
    </row>
    <row r="284" spans="1:6" ht="15">
      <c r="A284" s="46">
        <v>56</v>
      </c>
      <c r="B284" s="11" t="s">
        <v>219</v>
      </c>
      <c r="C284" s="12" t="s">
        <v>21</v>
      </c>
      <c r="D284" s="14">
        <v>3100</v>
      </c>
      <c r="E284" s="39"/>
      <c r="F284" s="45"/>
    </row>
    <row r="285" spans="1:6" ht="15">
      <c r="A285" s="92" t="s">
        <v>220</v>
      </c>
      <c r="B285" s="93"/>
      <c r="C285" s="93"/>
      <c r="D285" s="93"/>
      <c r="E285" s="93"/>
      <c r="F285" s="94"/>
    </row>
    <row r="286" spans="1:6" ht="15">
      <c r="A286" s="89" t="s">
        <v>377</v>
      </c>
      <c r="B286" s="90"/>
      <c r="C286" s="90"/>
      <c r="D286" s="90"/>
      <c r="E286" s="90"/>
      <c r="F286" s="91"/>
    </row>
    <row r="287" spans="1:6" ht="15">
      <c r="A287" s="46">
        <v>1</v>
      </c>
      <c r="B287" s="11" t="s">
        <v>221</v>
      </c>
      <c r="C287" s="15" t="s">
        <v>21</v>
      </c>
      <c r="D287" s="60">
        <v>400</v>
      </c>
      <c r="E287" s="39"/>
      <c r="F287" s="45"/>
    </row>
    <row r="288" spans="1:6" ht="15">
      <c r="A288" s="46">
        <v>2</v>
      </c>
      <c r="B288" s="11" t="s">
        <v>222</v>
      </c>
      <c r="C288" s="15" t="s">
        <v>21</v>
      </c>
      <c r="D288" s="60">
        <v>400</v>
      </c>
      <c r="E288" s="39"/>
      <c r="F288" s="45"/>
    </row>
    <row r="289" spans="1:6" ht="15">
      <c r="A289" s="46">
        <v>3</v>
      </c>
      <c r="B289" s="11" t="s">
        <v>223</v>
      </c>
      <c r="C289" s="15" t="s">
        <v>21</v>
      </c>
      <c r="D289" s="60">
        <v>400</v>
      </c>
      <c r="E289" s="39"/>
      <c r="F289" s="45"/>
    </row>
    <row r="290" spans="1:6" ht="15">
      <c r="A290" s="46">
        <v>4</v>
      </c>
      <c r="B290" s="11" t="s">
        <v>224</v>
      </c>
      <c r="C290" s="15" t="s">
        <v>21</v>
      </c>
      <c r="D290" s="60">
        <v>400</v>
      </c>
      <c r="E290" s="39"/>
      <c r="F290" s="45"/>
    </row>
    <row r="291" spans="1:6" ht="26.25">
      <c r="A291" s="46">
        <v>5</v>
      </c>
      <c r="B291" s="11" t="s">
        <v>225</v>
      </c>
      <c r="C291" s="15" t="s">
        <v>21</v>
      </c>
      <c r="D291" s="60">
        <v>400</v>
      </c>
      <c r="E291" s="39"/>
      <c r="F291" s="45"/>
    </row>
    <row r="292" spans="1:6" ht="26.25">
      <c r="A292" s="46">
        <v>6</v>
      </c>
      <c r="B292" s="11" t="s">
        <v>226</v>
      </c>
      <c r="C292" s="15" t="s">
        <v>21</v>
      </c>
      <c r="D292" s="60">
        <v>600</v>
      </c>
      <c r="E292" s="39"/>
      <c r="F292" s="45"/>
    </row>
    <row r="293" spans="1:6" ht="15">
      <c r="A293" s="46">
        <v>7</v>
      </c>
      <c r="B293" s="11" t="s">
        <v>227</v>
      </c>
      <c r="C293" s="15" t="s">
        <v>21</v>
      </c>
      <c r="D293" s="60">
        <v>400</v>
      </c>
      <c r="E293" s="39"/>
      <c r="F293" s="45"/>
    </row>
    <row r="294" spans="1:6" ht="15">
      <c r="A294" s="89" t="s">
        <v>378</v>
      </c>
      <c r="B294" s="90"/>
      <c r="C294" s="90"/>
      <c r="D294" s="90"/>
      <c r="E294" s="90"/>
      <c r="F294" s="91"/>
    </row>
    <row r="295" spans="1:6" ht="15">
      <c r="A295" s="46">
        <v>8</v>
      </c>
      <c r="B295" s="11" t="s">
        <v>228</v>
      </c>
      <c r="C295" s="15" t="s">
        <v>21</v>
      </c>
      <c r="D295" s="60">
        <v>200</v>
      </c>
      <c r="E295" s="39"/>
      <c r="F295" s="45"/>
    </row>
    <row r="296" spans="1:6" ht="15">
      <c r="A296" s="46">
        <v>9</v>
      </c>
      <c r="B296" s="11" t="s">
        <v>229</v>
      </c>
      <c r="C296" s="15" t="s">
        <v>21</v>
      </c>
      <c r="D296" s="60">
        <v>630</v>
      </c>
      <c r="E296" s="39"/>
      <c r="F296" s="45"/>
    </row>
    <row r="297" spans="1:6" ht="15">
      <c r="A297" s="46">
        <v>10</v>
      </c>
      <c r="B297" s="11" t="s">
        <v>178</v>
      </c>
      <c r="C297" s="15" t="s">
        <v>21</v>
      </c>
      <c r="D297" s="60">
        <v>150</v>
      </c>
      <c r="E297" s="39"/>
      <c r="F297" s="45"/>
    </row>
    <row r="298" spans="1:6" ht="39">
      <c r="A298" s="46">
        <v>11</v>
      </c>
      <c r="B298" s="11" t="s">
        <v>230</v>
      </c>
      <c r="C298" s="15" t="s">
        <v>43</v>
      </c>
      <c r="D298" s="63">
        <v>18</v>
      </c>
      <c r="E298" s="39"/>
      <c r="F298" s="45"/>
    </row>
    <row r="299" spans="1:6" ht="15">
      <c r="A299" s="89" t="s">
        <v>379</v>
      </c>
      <c r="B299" s="90"/>
      <c r="C299" s="90"/>
      <c r="D299" s="90"/>
      <c r="E299" s="90"/>
      <c r="F299" s="91"/>
    </row>
    <row r="300" spans="1:6" ht="15">
      <c r="A300" s="46">
        <v>12</v>
      </c>
      <c r="B300" s="11" t="s">
        <v>189</v>
      </c>
      <c r="C300" s="15" t="s">
        <v>43</v>
      </c>
      <c r="D300" s="63">
        <v>4</v>
      </c>
      <c r="E300" s="39"/>
      <c r="F300" s="45"/>
    </row>
    <row r="301" spans="1:6" ht="15">
      <c r="A301" s="46">
        <v>13</v>
      </c>
      <c r="B301" s="11" t="s">
        <v>191</v>
      </c>
      <c r="C301" s="15" t="s">
        <v>21</v>
      </c>
      <c r="D301" s="60">
        <v>420</v>
      </c>
      <c r="E301" s="39"/>
      <c r="F301" s="45"/>
    </row>
    <row r="302" spans="1:6" ht="15">
      <c r="A302" s="46">
        <v>14</v>
      </c>
      <c r="B302" s="11" t="s">
        <v>178</v>
      </c>
      <c r="C302" s="15" t="s">
        <v>21</v>
      </c>
      <c r="D302" s="60">
        <v>130</v>
      </c>
      <c r="E302" s="39"/>
      <c r="F302" s="45"/>
    </row>
    <row r="303" spans="1:6" ht="15">
      <c r="A303" s="46">
        <v>15</v>
      </c>
      <c r="B303" s="11" t="s">
        <v>194</v>
      </c>
      <c r="C303" s="15" t="s">
        <v>43</v>
      </c>
      <c r="D303" s="63">
        <v>4</v>
      </c>
      <c r="E303" s="39"/>
      <c r="F303" s="45"/>
    </row>
    <row r="304" spans="1:6" ht="15">
      <c r="A304" s="46">
        <v>16</v>
      </c>
      <c r="B304" s="11" t="s">
        <v>231</v>
      </c>
      <c r="C304" s="15" t="s">
        <v>43</v>
      </c>
      <c r="D304" s="63">
        <v>1</v>
      </c>
      <c r="E304" s="39"/>
      <c r="F304" s="45"/>
    </row>
    <row r="305" spans="1:6" ht="15">
      <c r="A305" s="92" t="s">
        <v>232</v>
      </c>
      <c r="B305" s="93"/>
      <c r="C305" s="93"/>
      <c r="D305" s="93"/>
      <c r="E305" s="93"/>
      <c r="F305" s="94"/>
    </row>
    <row r="306" spans="1:6" ht="39">
      <c r="A306" s="47">
        <v>1</v>
      </c>
      <c r="B306" s="21" t="s">
        <v>330</v>
      </c>
      <c r="C306" s="17" t="s">
        <v>43</v>
      </c>
      <c r="D306" s="63">
        <v>60</v>
      </c>
      <c r="E306" s="39"/>
      <c r="F306" s="45"/>
    </row>
    <row r="307" spans="1:6" ht="52.5">
      <c r="A307" s="47">
        <v>2</v>
      </c>
      <c r="B307" s="21" t="s">
        <v>233</v>
      </c>
      <c r="C307" s="17" t="s">
        <v>43</v>
      </c>
      <c r="D307" s="63">
        <v>1</v>
      </c>
      <c r="E307" s="39"/>
      <c r="F307" s="45"/>
    </row>
    <row r="308" spans="1:6" ht="26.25">
      <c r="A308" s="47">
        <v>3</v>
      </c>
      <c r="B308" s="21" t="s">
        <v>234</v>
      </c>
      <c r="C308" s="17" t="s">
        <v>235</v>
      </c>
      <c r="D308" s="63">
        <v>1</v>
      </c>
      <c r="E308" s="39"/>
      <c r="F308" s="45"/>
    </row>
    <row r="309" spans="1:6" ht="26.25">
      <c r="A309" s="47">
        <v>4</v>
      </c>
      <c r="B309" s="21" t="s">
        <v>236</v>
      </c>
      <c r="C309" s="17" t="s">
        <v>21</v>
      </c>
      <c r="D309" s="60">
        <v>450</v>
      </c>
      <c r="E309" s="39"/>
      <c r="F309" s="45"/>
    </row>
    <row r="310" spans="1:6" ht="15">
      <c r="A310" s="47">
        <v>5</v>
      </c>
      <c r="B310" s="21" t="s">
        <v>331</v>
      </c>
      <c r="C310" s="17" t="s">
        <v>21</v>
      </c>
      <c r="D310" s="60">
        <v>120</v>
      </c>
      <c r="E310" s="39"/>
      <c r="F310" s="45"/>
    </row>
    <row r="311" spans="1:6" ht="15">
      <c r="A311" s="47">
        <v>6</v>
      </c>
      <c r="B311" s="21" t="s">
        <v>237</v>
      </c>
      <c r="C311" s="17" t="s">
        <v>21</v>
      </c>
      <c r="D311" s="60">
        <v>50</v>
      </c>
      <c r="E311" s="39"/>
      <c r="F311" s="45"/>
    </row>
    <row r="312" spans="1:6" ht="15">
      <c r="A312" s="47">
        <v>7</v>
      </c>
      <c r="B312" s="21" t="s">
        <v>238</v>
      </c>
      <c r="C312" s="17" t="s">
        <v>21</v>
      </c>
      <c r="D312" s="60">
        <v>50</v>
      </c>
      <c r="E312" s="39"/>
      <c r="F312" s="45"/>
    </row>
    <row r="313" spans="1:6" ht="15">
      <c r="A313" s="47">
        <v>8</v>
      </c>
      <c r="B313" s="21" t="s">
        <v>239</v>
      </c>
      <c r="C313" s="17" t="s">
        <v>21</v>
      </c>
      <c r="D313" s="60">
        <v>6</v>
      </c>
      <c r="E313" s="39"/>
      <c r="F313" s="45"/>
    </row>
    <row r="314" spans="1:6" ht="15">
      <c r="A314" s="47">
        <v>9</v>
      </c>
      <c r="B314" s="21" t="s">
        <v>240</v>
      </c>
      <c r="C314" s="17" t="s">
        <v>21</v>
      </c>
      <c r="D314" s="60">
        <v>50</v>
      </c>
      <c r="E314" s="39"/>
      <c r="F314" s="45"/>
    </row>
    <row r="315" spans="1:6" ht="15">
      <c r="A315" s="47">
        <v>10</v>
      </c>
      <c r="B315" s="21" t="s">
        <v>179</v>
      </c>
      <c r="C315" s="17" t="s">
        <v>21</v>
      </c>
      <c r="D315" s="60">
        <v>45</v>
      </c>
      <c r="E315" s="39"/>
      <c r="F315" s="45"/>
    </row>
    <row r="316" spans="1:6" ht="15">
      <c r="A316" s="47">
        <v>11</v>
      </c>
      <c r="B316" s="21" t="s">
        <v>180</v>
      </c>
      <c r="C316" s="17" t="s">
        <v>21</v>
      </c>
      <c r="D316" s="60">
        <v>90</v>
      </c>
      <c r="E316" s="39"/>
      <c r="F316" s="45"/>
    </row>
    <row r="317" spans="1:6" ht="15">
      <c r="A317" s="47">
        <v>12</v>
      </c>
      <c r="B317" s="21" t="s">
        <v>206</v>
      </c>
      <c r="C317" s="17" t="s">
        <v>21</v>
      </c>
      <c r="D317" s="60">
        <v>120</v>
      </c>
      <c r="E317" s="39"/>
      <c r="F317" s="45"/>
    </row>
    <row r="318" spans="1:6" ht="39">
      <c r="A318" s="47">
        <v>13</v>
      </c>
      <c r="B318" s="21" t="s">
        <v>241</v>
      </c>
      <c r="C318" s="17" t="s">
        <v>43</v>
      </c>
      <c r="D318" s="63">
        <v>16</v>
      </c>
      <c r="E318" s="39"/>
      <c r="F318" s="45"/>
    </row>
    <row r="319" spans="1:6" ht="15">
      <c r="A319" s="92" t="s">
        <v>380</v>
      </c>
      <c r="B319" s="93"/>
      <c r="C319" s="93"/>
      <c r="D319" s="93"/>
      <c r="E319" s="93"/>
      <c r="F319" s="94"/>
    </row>
    <row r="320" spans="1:6" ht="15">
      <c r="A320" s="50">
        <v>1</v>
      </c>
      <c r="B320" s="23" t="s">
        <v>242</v>
      </c>
      <c r="C320" s="22" t="s">
        <v>3</v>
      </c>
      <c r="D320" s="13">
        <v>25</v>
      </c>
      <c r="E320" s="39"/>
      <c r="F320" s="45"/>
    </row>
    <row r="321" spans="1:6" ht="15.75">
      <c r="A321" s="50">
        <v>2</v>
      </c>
      <c r="B321" s="23" t="s">
        <v>243</v>
      </c>
      <c r="C321" s="22" t="s">
        <v>381</v>
      </c>
      <c r="D321" s="13">
        <f>420*0.4+1200*0.2</f>
        <v>408</v>
      </c>
      <c r="E321" s="39"/>
      <c r="F321" s="45"/>
    </row>
    <row r="322" spans="1:6" ht="26.25">
      <c r="A322" s="50">
        <v>3</v>
      </c>
      <c r="B322" s="23" t="s">
        <v>244</v>
      </c>
      <c r="C322" s="22" t="s">
        <v>3</v>
      </c>
      <c r="D322" s="13">
        <v>12</v>
      </c>
      <c r="E322" s="39"/>
      <c r="F322" s="45"/>
    </row>
    <row r="323" spans="1:6" ht="26.25">
      <c r="A323" s="50">
        <v>4</v>
      </c>
      <c r="B323" s="23" t="s">
        <v>245</v>
      </c>
      <c r="C323" s="22" t="s">
        <v>3</v>
      </c>
      <c r="D323" s="13">
        <v>18</v>
      </c>
      <c r="E323" s="39"/>
      <c r="F323" s="45"/>
    </row>
    <row r="324" spans="1:6" ht="26.25">
      <c r="A324" s="50">
        <v>5</v>
      </c>
      <c r="B324" s="23" t="s">
        <v>246</v>
      </c>
      <c r="C324" s="22" t="s">
        <v>3</v>
      </c>
      <c r="D324" s="13">
        <v>5</v>
      </c>
      <c r="E324" s="39"/>
      <c r="F324" s="45"/>
    </row>
    <row r="325" spans="1:6" ht="26.25">
      <c r="A325" s="50">
        <v>6</v>
      </c>
      <c r="B325" s="23" t="s">
        <v>247</v>
      </c>
      <c r="C325" s="22" t="s">
        <v>3</v>
      </c>
      <c r="D325" s="13">
        <v>545</v>
      </c>
      <c r="E325" s="39"/>
      <c r="F325" s="45"/>
    </row>
    <row r="326" spans="1:6" ht="15">
      <c r="A326" s="50">
        <v>7</v>
      </c>
      <c r="B326" s="23" t="s">
        <v>248</v>
      </c>
      <c r="C326" s="22" t="s">
        <v>3</v>
      </c>
      <c r="D326" s="13">
        <v>65</v>
      </c>
      <c r="E326" s="39"/>
      <c r="F326" s="45"/>
    </row>
    <row r="327" spans="1:6" ht="26.25">
      <c r="A327" s="50">
        <v>8</v>
      </c>
      <c r="B327" s="23" t="s">
        <v>249</v>
      </c>
      <c r="C327" s="22" t="s">
        <v>15</v>
      </c>
      <c r="D327" s="13">
        <v>1630</v>
      </c>
      <c r="E327" s="39"/>
      <c r="F327" s="45"/>
    </row>
    <row r="328" spans="1:6" ht="15" customHeight="1">
      <c r="A328" s="92" t="s">
        <v>250</v>
      </c>
      <c r="B328" s="93"/>
      <c r="C328" s="93"/>
      <c r="D328" s="93"/>
      <c r="E328" s="93"/>
      <c r="F328" s="94"/>
    </row>
    <row r="329" spans="1:6" ht="15">
      <c r="A329" s="89" t="s">
        <v>251</v>
      </c>
      <c r="B329" s="90"/>
      <c r="C329" s="90"/>
      <c r="D329" s="90"/>
      <c r="E329" s="90"/>
      <c r="F329" s="91"/>
    </row>
    <row r="330" spans="1:6" ht="15">
      <c r="A330" s="64"/>
      <c r="B330" s="65"/>
      <c r="C330" s="66" t="s">
        <v>252</v>
      </c>
      <c r="D330" s="67" t="s">
        <v>253</v>
      </c>
      <c r="E330" s="39"/>
      <c r="F330" s="45"/>
    </row>
    <row r="331" spans="1:6" ht="15">
      <c r="A331" s="50">
        <v>1</v>
      </c>
      <c r="B331" s="21" t="s">
        <v>254</v>
      </c>
      <c r="C331" s="24" t="s">
        <v>255</v>
      </c>
      <c r="D331" s="68">
        <v>1</v>
      </c>
      <c r="E331" s="39"/>
      <c r="F331" s="45"/>
    </row>
    <row r="332" spans="1:6" ht="15">
      <c r="A332" s="50">
        <v>2</v>
      </c>
      <c r="B332" s="21" t="s">
        <v>256</v>
      </c>
      <c r="C332" s="24" t="s">
        <v>255</v>
      </c>
      <c r="D332" s="68">
        <v>1</v>
      </c>
      <c r="E332" s="39"/>
      <c r="F332" s="45"/>
    </row>
    <row r="333" spans="1:6" ht="15">
      <c r="A333" s="50">
        <v>3</v>
      </c>
      <c r="B333" s="21" t="s">
        <v>257</v>
      </c>
      <c r="C333" s="24" t="s">
        <v>258</v>
      </c>
      <c r="D333" s="68">
        <v>3</v>
      </c>
      <c r="E333" s="39"/>
      <c r="F333" s="45"/>
    </row>
    <row r="334" spans="1:6" ht="15">
      <c r="A334" s="50">
        <v>4</v>
      </c>
      <c r="B334" s="21" t="s">
        <v>259</v>
      </c>
      <c r="C334" s="24" t="s">
        <v>258</v>
      </c>
      <c r="D334" s="68">
        <v>3</v>
      </c>
      <c r="E334" s="39"/>
      <c r="F334" s="45"/>
    </row>
    <row r="335" spans="1:6" ht="15">
      <c r="A335" s="50">
        <v>5</v>
      </c>
      <c r="B335" s="21" t="s">
        <v>260</v>
      </c>
      <c r="C335" s="24" t="s">
        <v>261</v>
      </c>
      <c r="D335" s="68">
        <v>3</v>
      </c>
      <c r="E335" s="39"/>
      <c r="F335" s="45"/>
    </row>
    <row r="336" spans="1:6" ht="15">
      <c r="A336" s="50">
        <v>6</v>
      </c>
      <c r="B336" s="21" t="s">
        <v>262</v>
      </c>
      <c r="C336" s="24" t="s">
        <v>263</v>
      </c>
      <c r="D336" s="68">
        <v>1</v>
      </c>
      <c r="E336" s="39"/>
      <c r="F336" s="45"/>
    </row>
    <row r="337" spans="1:6" ht="15">
      <c r="A337" s="89" t="s">
        <v>264</v>
      </c>
      <c r="B337" s="90"/>
      <c r="C337" s="90"/>
      <c r="D337" s="90"/>
      <c r="E337" s="90"/>
      <c r="F337" s="91"/>
    </row>
    <row r="338" spans="1:6" ht="15">
      <c r="A338" s="50">
        <v>7</v>
      </c>
      <c r="B338" s="21" t="s">
        <v>265</v>
      </c>
      <c r="C338" s="24" t="s">
        <v>266</v>
      </c>
      <c r="D338" s="68">
        <v>1</v>
      </c>
      <c r="E338" s="39"/>
      <c r="F338" s="45"/>
    </row>
    <row r="339" spans="1:6" ht="15">
      <c r="A339" s="50">
        <v>8</v>
      </c>
      <c r="B339" s="21" t="s">
        <v>267</v>
      </c>
      <c r="C339" s="24" t="s">
        <v>268</v>
      </c>
      <c r="D339" s="68">
        <v>1</v>
      </c>
      <c r="E339" s="39"/>
      <c r="F339" s="45"/>
    </row>
    <row r="340" spans="1:6" ht="15">
      <c r="A340" s="50">
        <v>9</v>
      </c>
      <c r="B340" s="21" t="s">
        <v>269</v>
      </c>
      <c r="C340" s="24" t="s">
        <v>270</v>
      </c>
      <c r="D340" s="68">
        <v>2</v>
      </c>
      <c r="E340" s="39"/>
      <c r="F340" s="45"/>
    </row>
    <row r="341" spans="1:6" ht="15">
      <c r="A341" s="50">
        <v>10</v>
      </c>
      <c r="B341" s="21" t="s">
        <v>271</v>
      </c>
      <c r="C341" s="24" t="s">
        <v>272</v>
      </c>
      <c r="D341" s="68">
        <v>1</v>
      </c>
      <c r="E341" s="39"/>
      <c r="F341" s="45"/>
    </row>
    <row r="342" spans="1:6" ht="15">
      <c r="A342" s="50">
        <v>11</v>
      </c>
      <c r="B342" s="21" t="s">
        <v>273</v>
      </c>
      <c r="C342" s="24" t="s">
        <v>274</v>
      </c>
      <c r="D342" s="68">
        <v>1</v>
      </c>
      <c r="E342" s="39"/>
      <c r="F342" s="45"/>
    </row>
    <row r="343" spans="1:6" ht="15">
      <c r="A343" s="50">
        <v>12</v>
      </c>
      <c r="B343" s="21" t="s">
        <v>275</v>
      </c>
      <c r="C343" s="24" t="s">
        <v>255</v>
      </c>
      <c r="D343" s="68">
        <v>1</v>
      </c>
      <c r="E343" s="39"/>
      <c r="F343" s="45"/>
    </row>
    <row r="344" spans="1:6" ht="15">
      <c r="A344" s="50">
        <v>13</v>
      </c>
      <c r="B344" s="21" t="s">
        <v>276</v>
      </c>
      <c r="C344" s="24" t="s">
        <v>277</v>
      </c>
      <c r="D344" s="68">
        <v>3</v>
      </c>
      <c r="E344" s="39"/>
      <c r="F344" s="45"/>
    </row>
    <row r="345" spans="1:6" ht="15">
      <c r="A345" s="50">
        <v>14</v>
      </c>
      <c r="B345" s="21" t="s">
        <v>278</v>
      </c>
      <c r="C345" s="24" t="s">
        <v>255</v>
      </c>
      <c r="D345" s="68">
        <v>3</v>
      </c>
      <c r="E345" s="39"/>
      <c r="F345" s="45"/>
    </row>
    <row r="346" spans="1:6" ht="15">
      <c r="A346" s="50">
        <v>15</v>
      </c>
      <c r="B346" s="21" t="s">
        <v>279</v>
      </c>
      <c r="C346" s="24" t="s">
        <v>280</v>
      </c>
      <c r="D346" s="68">
        <v>10</v>
      </c>
      <c r="E346" s="39"/>
      <c r="F346" s="45"/>
    </row>
    <row r="347" spans="1:6" ht="15">
      <c r="A347" s="89" t="s">
        <v>281</v>
      </c>
      <c r="B347" s="90"/>
      <c r="C347" s="90"/>
      <c r="D347" s="90"/>
      <c r="E347" s="90"/>
      <c r="F347" s="91"/>
    </row>
    <row r="348" spans="1:6" ht="15">
      <c r="A348" s="50">
        <v>16</v>
      </c>
      <c r="B348" s="21" t="s">
        <v>282</v>
      </c>
      <c r="C348" s="24" t="s">
        <v>283</v>
      </c>
      <c r="D348" s="68">
        <v>53</v>
      </c>
      <c r="E348" s="39"/>
      <c r="F348" s="45"/>
    </row>
    <row r="349" spans="1:6" ht="15">
      <c r="A349" s="50">
        <v>17</v>
      </c>
      <c r="B349" s="21" t="s">
        <v>284</v>
      </c>
      <c r="C349" s="24" t="s">
        <v>283</v>
      </c>
      <c r="D349" s="68">
        <v>63</v>
      </c>
      <c r="E349" s="39"/>
      <c r="F349" s="45"/>
    </row>
    <row r="350" spans="1:6" ht="15">
      <c r="A350" s="89" t="s">
        <v>285</v>
      </c>
      <c r="B350" s="90"/>
      <c r="C350" s="90"/>
      <c r="D350" s="90"/>
      <c r="E350" s="90"/>
      <c r="F350" s="91"/>
    </row>
    <row r="351" spans="1:6" ht="15">
      <c r="A351" s="50">
        <v>18</v>
      </c>
      <c r="B351" s="21" t="s">
        <v>286</v>
      </c>
      <c r="C351" s="24" t="s">
        <v>287</v>
      </c>
      <c r="D351" s="68">
        <v>10</v>
      </c>
      <c r="E351" s="39"/>
      <c r="F351" s="45"/>
    </row>
    <row r="352" spans="1:6" ht="15">
      <c r="A352" s="50">
        <v>19</v>
      </c>
      <c r="B352" s="21" t="s">
        <v>288</v>
      </c>
      <c r="C352" s="24" t="s">
        <v>289</v>
      </c>
      <c r="D352" s="68">
        <v>5</v>
      </c>
      <c r="E352" s="39"/>
      <c r="F352" s="45"/>
    </row>
    <row r="353" spans="1:6" ht="15">
      <c r="A353" s="50">
        <v>20</v>
      </c>
      <c r="B353" s="21" t="s">
        <v>290</v>
      </c>
      <c r="C353" s="24" t="s">
        <v>289</v>
      </c>
      <c r="D353" s="68">
        <v>19</v>
      </c>
      <c r="E353" s="39"/>
      <c r="F353" s="45"/>
    </row>
    <row r="354" spans="1:6" ht="15">
      <c r="A354" s="50">
        <v>21</v>
      </c>
      <c r="B354" s="21" t="s">
        <v>291</v>
      </c>
      <c r="C354" s="24" t="s">
        <v>289</v>
      </c>
      <c r="D354" s="68">
        <v>38</v>
      </c>
      <c r="E354" s="39"/>
      <c r="F354" s="45"/>
    </row>
    <row r="355" spans="1:6" ht="15">
      <c r="A355" s="50">
        <v>22</v>
      </c>
      <c r="B355" s="21" t="s">
        <v>292</v>
      </c>
      <c r="C355" s="24" t="s">
        <v>293</v>
      </c>
      <c r="D355" s="68">
        <v>15</v>
      </c>
      <c r="E355" s="39"/>
      <c r="F355" s="45"/>
    </row>
    <row r="356" spans="1:6" ht="15">
      <c r="A356" s="50">
        <v>23</v>
      </c>
      <c r="B356" s="21" t="s">
        <v>294</v>
      </c>
      <c r="C356" s="24" t="s">
        <v>283</v>
      </c>
      <c r="D356" s="68">
        <v>27</v>
      </c>
      <c r="E356" s="39"/>
      <c r="F356" s="45"/>
    </row>
    <row r="357" spans="1:6" ht="15">
      <c r="A357" s="50">
        <v>24</v>
      </c>
      <c r="B357" s="21" t="s">
        <v>295</v>
      </c>
      <c r="C357" s="24" t="s">
        <v>289</v>
      </c>
      <c r="D357" s="68">
        <v>16</v>
      </c>
      <c r="E357" s="39"/>
      <c r="F357" s="45"/>
    </row>
    <row r="358" spans="1:6" ht="15">
      <c r="A358" s="50">
        <v>25</v>
      </c>
      <c r="B358" s="21" t="s">
        <v>296</v>
      </c>
      <c r="C358" s="24" t="s">
        <v>289</v>
      </c>
      <c r="D358" s="68">
        <v>24</v>
      </c>
      <c r="E358" s="39"/>
      <c r="F358" s="45"/>
    </row>
    <row r="359" spans="1:6" ht="15">
      <c r="A359" s="50">
        <v>26</v>
      </c>
      <c r="B359" s="21" t="s">
        <v>297</v>
      </c>
      <c r="C359" s="24" t="s">
        <v>283</v>
      </c>
      <c r="D359" s="68">
        <v>215</v>
      </c>
      <c r="E359" s="39"/>
      <c r="F359" s="45"/>
    </row>
    <row r="360" spans="1:6" ht="15">
      <c r="A360" s="50">
        <v>27</v>
      </c>
      <c r="B360" s="21" t="s">
        <v>298</v>
      </c>
      <c r="C360" s="24" t="s">
        <v>287</v>
      </c>
      <c r="D360" s="68">
        <v>3</v>
      </c>
      <c r="E360" s="39"/>
      <c r="F360" s="45"/>
    </row>
    <row r="361" spans="1:6" ht="15">
      <c r="A361" s="50">
        <v>28</v>
      </c>
      <c r="B361" s="21" t="s">
        <v>299</v>
      </c>
      <c r="C361" s="24" t="s">
        <v>289</v>
      </c>
      <c r="D361" s="68">
        <v>12</v>
      </c>
      <c r="E361" s="39"/>
      <c r="F361" s="45"/>
    </row>
    <row r="362" spans="1:6" ht="15">
      <c r="A362" s="50">
        <v>29</v>
      </c>
      <c r="B362" s="21" t="s">
        <v>300</v>
      </c>
      <c r="C362" s="24" t="s">
        <v>283</v>
      </c>
      <c r="D362" s="68">
        <v>13</v>
      </c>
      <c r="E362" s="39"/>
      <c r="F362" s="45"/>
    </row>
    <row r="363" spans="1:6" ht="15">
      <c r="A363" s="50">
        <v>30</v>
      </c>
      <c r="B363" s="21" t="s">
        <v>301</v>
      </c>
      <c r="C363" s="24" t="s">
        <v>293</v>
      </c>
      <c r="D363" s="68">
        <v>5</v>
      </c>
      <c r="E363" s="39"/>
      <c r="F363" s="45"/>
    </row>
    <row r="364" spans="1:6" ht="15">
      <c r="A364" s="50">
        <v>31</v>
      </c>
      <c r="B364" s="21" t="s">
        <v>302</v>
      </c>
      <c r="C364" s="24" t="s">
        <v>289</v>
      </c>
      <c r="D364" s="68">
        <v>20</v>
      </c>
      <c r="E364" s="39"/>
      <c r="F364" s="45"/>
    </row>
    <row r="365" spans="1:6" ht="15">
      <c r="A365" s="50">
        <v>32</v>
      </c>
      <c r="B365" s="21" t="s">
        <v>303</v>
      </c>
      <c r="C365" s="24" t="s">
        <v>287</v>
      </c>
      <c r="D365" s="68">
        <v>9</v>
      </c>
      <c r="E365" s="39"/>
      <c r="F365" s="45"/>
    </row>
    <row r="366" spans="1:6" ht="15">
      <c r="A366" s="89" t="s">
        <v>304</v>
      </c>
      <c r="B366" s="90"/>
      <c r="C366" s="90"/>
      <c r="D366" s="90"/>
      <c r="E366" s="90"/>
      <c r="F366" s="91"/>
    </row>
    <row r="367" spans="1:6" ht="15">
      <c r="A367" s="50">
        <v>33</v>
      </c>
      <c r="B367" s="23" t="s">
        <v>305</v>
      </c>
      <c r="C367" s="22" t="s">
        <v>306</v>
      </c>
      <c r="D367" s="68">
        <v>22</v>
      </c>
      <c r="E367" s="39"/>
      <c r="F367" s="45"/>
    </row>
    <row r="368" spans="1:6" ht="15">
      <c r="A368" s="50">
        <v>34</v>
      </c>
      <c r="B368" s="23" t="s">
        <v>307</v>
      </c>
      <c r="C368" s="22" t="s">
        <v>306</v>
      </c>
      <c r="D368" s="68">
        <v>19</v>
      </c>
      <c r="E368" s="39"/>
      <c r="F368" s="45"/>
    </row>
    <row r="369" spans="1:6" ht="15">
      <c r="A369" s="50">
        <v>35</v>
      </c>
      <c r="B369" s="23" t="s">
        <v>308</v>
      </c>
      <c r="C369" s="22" t="s">
        <v>306</v>
      </c>
      <c r="D369" s="68">
        <v>16</v>
      </c>
      <c r="E369" s="39"/>
      <c r="F369" s="45"/>
    </row>
    <row r="370" spans="1:6" ht="15.75" thickBot="1">
      <c r="A370" s="52">
        <v>36</v>
      </c>
      <c r="B370" s="53" t="s">
        <v>309</v>
      </c>
      <c r="C370" s="54" t="s">
        <v>306</v>
      </c>
      <c r="D370" s="69">
        <v>8</v>
      </c>
      <c r="E370" s="55"/>
      <c r="F370" s="56"/>
    </row>
    <row r="371" spans="1:6" ht="15">
      <c r="A371" s="25"/>
      <c r="B371" s="95" t="s">
        <v>332</v>
      </c>
      <c r="C371" s="95"/>
      <c r="D371" s="95"/>
      <c r="E371" s="95"/>
      <c r="F371" s="26"/>
    </row>
    <row r="372" spans="1:6" ht="15">
      <c r="A372" s="28"/>
      <c r="B372" s="99" t="s">
        <v>382</v>
      </c>
      <c r="C372" s="99"/>
      <c r="D372" s="99"/>
      <c r="E372" s="99"/>
      <c r="F372" s="27"/>
    </row>
    <row r="373" spans="1:6" s="5" customFormat="1" ht="12.75">
      <c r="A373" s="28"/>
      <c r="B373" s="99" t="s">
        <v>333</v>
      </c>
      <c r="C373" s="99"/>
      <c r="D373" s="99"/>
      <c r="E373" s="99"/>
      <c r="F373" s="29"/>
    </row>
    <row r="374" spans="1:6" s="6" customFormat="1" ht="15">
      <c r="A374" s="28"/>
      <c r="B374" s="99" t="s">
        <v>334</v>
      </c>
      <c r="C374" s="99"/>
      <c r="D374" s="99"/>
      <c r="E374" s="99"/>
      <c r="F374" s="29"/>
    </row>
    <row r="375" spans="1:6" s="7" customFormat="1" ht="18" thickBot="1">
      <c r="A375" s="30"/>
      <c r="B375" s="100" t="s">
        <v>335</v>
      </c>
      <c r="C375" s="100"/>
      <c r="D375" s="100"/>
      <c r="E375" s="100"/>
      <c r="F375" s="31"/>
    </row>
    <row r="376" spans="1:6" ht="15">
      <c r="A376" s="32"/>
      <c r="B376" s="33"/>
      <c r="C376" s="33"/>
      <c r="D376" s="33"/>
      <c r="E376" s="33"/>
      <c r="F376" s="34"/>
    </row>
    <row r="377" spans="1:6" ht="15">
      <c r="A377" s="35"/>
      <c r="B377" s="36"/>
      <c r="C377" s="36"/>
      <c r="D377" s="36"/>
      <c r="E377" s="8"/>
      <c r="F377"/>
    </row>
    <row r="378" spans="1:6" ht="20.25">
      <c r="A378" s="37"/>
      <c r="B378" s="74" t="s">
        <v>337</v>
      </c>
      <c r="C378" s="74"/>
      <c r="D378" s="74"/>
      <c r="E378" s="74"/>
      <c r="F378"/>
    </row>
    <row r="379" spans="1:6" ht="15">
      <c r="A379" s="38"/>
      <c r="B379" s="75" t="s">
        <v>336</v>
      </c>
      <c r="C379" s="75"/>
      <c r="D379" s="75"/>
      <c r="E379" s="75"/>
      <c r="F379"/>
    </row>
  </sheetData>
  <sheetProtection/>
  <mergeCells count="66">
    <mergeCell ref="A329:F329"/>
    <mergeCell ref="A337:F337"/>
    <mergeCell ref="A347:F347"/>
    <mergeCell ref="A350:F350"/>
    <mergeCell ref="A366:F366"/>
    <mergeCell ref="A294:F294"/>
    <mergeCell ref="A299:F299"/>
    <mergeCell ref="A305:F305"/>
    <mergeCell ref="A319:F319"/>
    <mergeCell ref="A328:F328"/>
    <mergeCell ref="A275:F275"/>
    <mergeCell ref="A285:F285"/>
    <mergeCell ref="A286:F286"/>
    <mergeCell ref="A218:F218"/>
    <mergeCell ref="A222:F222"/>
    <mergeCell ref="A223:F223"/>
    <mergeCell ref="A244:F244"/>
    <mergeCell ref="A256:F256"/>
    <mergeCell ref="A139:F139"/>
    <mergeCell ref="A146:F146"/>
    <mergeCell ref="A147:F147"/>
    <mergeCell ref="A150:F150"/>
    <mergeCell ref="A152:F152"/>
    <mergeCell ref="A265:F265"/>
    <mergeCell ref="B372:E372"/>
    <mergeCell ref="B373:E373"/>
    <mergeCell ref="B374:E374"/>
    <mergeCell ref="B375:E375"/>
    <mergeCell ref="A154:F154"/>
    <mergeCell ref="A156:F156"/>
    <mergeCell ref="A157:F157"/>
    <mergeCell ref="A185:F185"/>
    <mergeCell ref="A197:F197"/>
    <mergeCell ref="A271:F271"/>
    <mergeCell ref="A70:F70"/>
    <mergeCell ref="A76:F76"/>
    <mergeCell ref="A80:F80"/>
    <mergeCell ref="A126:F126"/>
    <mergeCell ref="A129:F129"/>
    <mergeCell ref="A134:F134"/>
    <mergeCell ref="A23:F23"/>
    <mergeCell ref="A35:F35"/>
    <mergeCell ref="A42:F42"/>
    <mergeCell ref="A43:F43"/>
    <mergeCell ref="A54:F54"/>
    <mergeCell ref="A66:F66"/>
    <mergeCell ref="A92:F92"/>
    <mergeCell ref="A98:F98"/>
    <mergeCell ref="A105:F105"/>
    <mergeCell ref="B371:E371"/>
    <mergeCell ref="A110:F110"/>
    <mergeCell ref="A117:F117"/>
    <mergeCell ref="A122:F122"/>
    <mergeCell ref="A125:F125"/>
    <mergeCell ref="A136:F136"/>
    <mergeCell ref="A137:F137"/>
    <mergeCell ref="B378:E378"/>
    <mergeCell ref="B379:E379"/>
    <mergeCell ref="D1:F1"/>
    <mergeCell ref="A3:F3"/>
    <mergeCell ref="A4:F4"/>
    <mergeCell ref="A5:F5"/>
    <mergeCell ref="A8:F8"/>
    <mergeCell ref="A106:F106"/>
    <mergeCell ref="A81:F81"/>
    <mergeCell ref="A85:F85"/>
  </mergeCells>
  <printOptions/>
  <pageMargins left="0.5511811023622047" right="0.5118110236220472" top="0.7480314960629921" bottom="0.7480314960629921" header="0.31496062992125984" footer="0.31496062992125984"/>
  <pageSetup horizontalDpi="600" verticalDpi="600" orientation="portrait" paperSize="9" scale="65" r:id="rId1"/>
  <rowBreaks count="2" manualBreakCount="2">
    <brk id="33" max="5" man="1"/>
    <brk id="1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Forio</dc:creator>
  <cp:keywords/>
  <dc:description/>
  <cp:lastModifiedBy>Acer</cp:lastModifiedBy>
  <cp:lastPrinted>2017-10-13T11:29:36Z</cp:lastPrinted>
  <dcterms:created xsi:type="dcterms:W3CDTF">2017-09-11T10:52:39Z</dcterms:created>
  <dcterms:modified xsi:type="dcterms:W3CDTF">2018-03-01T10:35:30Z</dcterms:modified>
  <cp:category/>
  <cp:version/>
  <cp:contentType/>
  <cp:contentStatus/>
</cp:coreProperties>
</file>